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236" windowWidth="15555" windowHeight="9165" activeTab="0"/>
  </bookViews>
  <sheets>
    <sheet name="2-1-1" sheetId="1" r:id="rId1"/>
    <sheet name="2-1-2" sheetId="2" r:id="rId2"/>
    <sheet name="2-1-3" sheetId="3" r:id="rId3"/>
    <sheet name="2-1-4" sheetId="4" r:id="rId4"/>
    <sheet name="2-1-5" sheetId="5" r:id="rId5"/>
    <sheet name="2-1-6" sheetId="6" r:id="rId6"/>
    <sheet name="2-1-7" sheetId="7" r:id="rId7"/>
    <sheet name="2-1-8" sheetId="8" r:id="rId8"/>
    <sheet name="2-1-9" sheetId="9" r:id="rId9"/>
    <sheet name="2-1-10" sheetId="10" r:id="rId10"/>
  </sheets>
  <externalReferences>
    <externalReference r:id="rId13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9">'2-1-10'!$A$1:$L$84</definedName>
    <definedName name="_xlnm.Print_Area" localSheetId="1">'2-1-2'!$A$1:$I$67</definedName>
    <definedName name="_xlnm.Print_Area" localSheetId="4">'2-1-5'!$A$1:$E$73</definedName>
    <definedName name="_xlnm.Print_Area" localSheetId="5">'2-1-6'!$A$1:$J$35</definedName>
    <definedName name="_xlnm.Print_Area" localSheetId="7">'2-1-8'!$A$1:$D$29</definedName>
    <definedName name="_xlnm.Print_Titles" localSheetId="1">'2-1-2'!$1:$4</definedName>
    <definedName name="_xlnm.Print_Titles" localSheetId="4">'2-1-5'!$4:$4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<sst xmlns="http://schemas.openxmlformats.org/spreadsheetml/2006/main" count="464" uniqueCount="353">
  <si>
    <t>地　域　名</t>
  </si>
  <si>
    <t>計</t>
  </si>
  <si>
    <t>男</t>
  </si>
  <si>
    <t>女</t>
  </si>
  <si>
    <t>総 　数</t>
  </si>
  <si>
    <t>大字東大久保</t>
  </si>
  <si>
    <t>大字上南畑</t>
  </si>
  <si>
    <t xml:space="preserve">大 字 鶴 馬 </t>
  </si>
  <si>
    <t>大字下南畑</t>
  </si>
  <si>
    <t xml:space="preserve">大 字 勝 瀬 </t>
  </si>
  <si>
    <t>大字南畑新田</t>
  </si>
  <si>
    <t>みどり野東</t>
  </si>
  <si>
    <t>みどり野西</t>
  </si>
  <si>
    <t>みどり野南</t>
  </si>
  <si>
    <t>みどり野北</t>
  </si>
  <si>
    <t>大字水子</t>
  </si>
  <si>
    <t>大字針ケ谷</t>
  </si>
  <si>
    <t>榎町</t>
  </si>
  <si>
    <t>※H13.3.28から東大久保、上南畑、南畑新田の一部を、字名みどり野に変更</t>
  </si>
  <si>
    <t>資料：市民課（住民基本台帳）　</t>
  </si>
  <si>
    <t>山室1丁目</t>
  </si>
  <si>
    <t>諏訪1丁目</t>
  </si>
  <si>
    <t>山室2丁目</t>
  </si>
  <si>
    <t>諏訪2丁目</t>
  </si>
  <si>
    <t>渡戸1丁目</t>
  </si>
  <si>
    <t>渡戸2丁目</t>
  </si>
  <si>
    <t>渡戸3丁目</t>
  </si>
  <si>
    <t>羽沢1丁目</t>
  </si>
  <si>
    <t>羽沢2丁目</t>
  </si>
  <si>
    <t>羽沢3丁目</t>
  </si>
  <si>
    <t>鶴馬1丁目</t>
  </si>
  <si>
    <t>鶴馬2丁目</t>
  </si>
  <si>
    <t>鶴馬3丁目</t>
  </si>
  <si>
    <t>上沢1丁目</t>
  </si>
  <si>
    <t>上沢2丁目</t>
  </si>
  <si>
    <t>上沢3丁目</t>
  </si>
  <si>
    <t>鶴瀬東1丁目</t>
  </si>
  <si>
    <t>鶴瀬東2丁目</t>
  </si>
  <si>
    <t>鶴瀬西2丁目</t>
  </si>
  <si>
    <t>鶴瀬西3丁目</t>
  </si>
  <si>
    <t>関沢1丁目</t>
  </si>
  <si>
    <t>関沢2丁目</t>
  </si>
  <si>
    <t>関沢3丁目</t>
  </si>
  <si>
    <t>水谷1丁目</t>
  </si>
  <si>
    <t>水谷2丁目</t>
  </si>
  <si>
    <t>水谷東1丁目</t>
  </si>
  <si>
    <t>水谷東2丁目</t>
  </si>
  <si>
    <t>水谷東3丁目</t>
  </si>
  <si>
    <t>貝塚1丁目</t>
  </si>
  <si>
    <t>貝塚2丁目</t>
  </si>
  <si>
    <t>針ケ谷1丁目</t>
  </si>
  <si>
    <t>針ケ谷2丁目</t>
  </si>
  <si>
    <t>東みずほ台 1丁目</t>
  </si>
  <si>
    <t>西みずほ台 1丁目</t>
  </si>
  <si>
    <t>5 町(丁)字別人口・世帯数</t>
  </si>
  <si>
    <r>
      <t>東みずほ台 2丁目</t>
    </r>
  </si>
  <si>
    <r>
      <t>東みずほ台 3丁目</t>
    </r>
  </si>
  <si>
    <r>
      <t>東みずほ台 4丁目</t>
    </r>
  </si>
  <si>
    <r>
      <t>西みずほ台 2丁目</t>
    </r>
  </si>
  <si>
    <r>
      <t>西みずほ台 3丁目</t>
    </r>
  </si>
  <si>
    <t>2人口－1人口</t>
  </si>
  <si>
    <t>7 地区別人口の推移</t>
  </si>
  <si>
    <t>年</t>
  </si>
  <si>
    <t>鶴　　　　　　　　　　瀬</t>
  </si>
  <si>
    <t>南　　　　　　　　　　畑</t>
  </si>
  <si>
    <t>水　　　　　　　　　　谷</t>
  </si>
  <si>
    <t>総数</t>
  </si>
  <si>
    <t>2 年齢別､男女別人口</t>
  </si>
  <si>
    <t>年　　齢</t>
  </si>
  <si>
    <t>総　　数</t>
  </si>
  <si>
    <t>0～4歳</t>
  </si>
  <si>
    <r>
      <t>101</t>
    </r>
    <r>
      <rPr>
        <sz val="10"/>
        <rFont val="ＭＳ Ｐゴシック"/>
        <family val="3"/>
      </rPr>
      <t>歳以上</t>
    </r>
  </si>
  <si>
    <r>
      <t>2人口－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人口</t>
    </r>
  </si>
  <si>
    <t>4 人口異動の推移</t>
  </si>
  <si>
    <t>年　度</t>
  </si>
  <si>
    <t>自　然　増</t>
  </si>
  <si>
    <t>社　　会　　増</t>
  </si>
  <si>
    <t>出　生</t>
  </si>
  <si>
    <t>死　亡</t>
  </si>
  <si>
    <t>出生率</t>
  </si>
  <si>
    <t>死亡率</t>
  </si>
  <si>
    <t>転　入</t>
  </si>
  <si>
    <t>転　出</t>
  </si>
  <si>
    <t>差　増</t>
  </si>
  <si>
    <t>平　元</t>
  </si>
  <si>
    <t>１年間の出生者・死亡者数</t>
  </si>
  <si>
    <t>×1,000</t>
  </si>
  <si>
    <t>資料：市民課(住民基本台帳)</t>
  </si>
  <si>
    <t>10月１日の人口</t>
  </si>
  <si>
    <t>２人口－1人口</t>
  </si>
  <si>
    <t>人　　　　　　　　口</t>
  </si>
  <si>
    <t>１k㎡当り人口</t>
  </si>
  <si>
    <t>１世帯当り人口</t>
  </si>
  <si>
    <t>前年との比較</t>
  </si>
  <si>
    <t>増減数</t>
  </si>
  <si>
    <t>平　　元</t>
  </si>
  <si>
    <t>資料：市民課（住民基本台帳）</t>
  </si>
  <si>
    <t>1 人口の推移</t>
  </si>
  <si>
    <t>3 年齢別､男女別人口の推移</t>
  </si>
  <si>
    <t>年　齢</t>
  </si>
  <si>
    <t>平成１７年</t>
  </si>
  <si>
    <t>平成１８年</t>
  </si>
  <si>
    <t>95歳以上</t>
  </si>
  <si>
    <t>構成率（%）</t>
  </si>
  <si>
    <t>平均年齢</t>
  </si>
  <si>
    <t>町 会 名</t>
  </si>
  <si>
    <t>人　　　　　　口</t>
  </si>
  <si>
    <t xml:space="preserve">山室  </t>
  </si>
  <si>
    <t>関沢3丁目東</t>
  </si>
  <si>
    <t>諏訪1丁目</t>
  </si>
  <si>
    <t>関沢3丁目西</t>
  </si>
  <si>
    <t>諏訪2丁目</t>
  </si>
  <si>
    <t>勝瀬</t>
  </si>
  <si>
    <t>前谷</t>
  </si>
  <si>
    <t>勝瀬西</t>
  </si>
  <si>
    <t>渡戸東</t>
  </si>
  <si>
    <t>アイムふじみ野</t>
  </si>
  <si>
    <t>渡戸3丁目</t>
  </si>
  <si>
    <t>打越</t>
  </si>
  <si>
    <t>羽沢1丁目</t>
  </si>
  <si>
    <t>シティヴェールふじみ野</t>
  </si>
  <si>
    <t>羽沢2丁目</t>
  </si>
  <si>
    <t>南畑第１</t>
  </si>
  <si>
    <t>羽沢3丁目</t>
  </si>
  <si>
    <t>南畑第２</t>
  </si>
  <si>
    <t>鶴馬1丁目</t>
  </si>
  <si>
    <t>南畑第３</t>
  </si>
  <si>
    <t>鶴馬関沢</t>
  </si>
  <si>
    <t>南畑第４</t>
  </si>
  <si>
    <t>上沢1丁目</t>
  </si>
  <si>
    <t>南畑第５</t>
  </si>
  <si>
    <t>上沢2丁目</t>
  </si>
  <si>
    <t>水谷第１</t>
  </si>
  <si>
    <t>上沢3丁目</t>
  </si>
  <si>
    <t>水谷第２</t>
  </si>
  <si>
    <t>水谷第３</t>
  </si>
  <si>
    <t>鶴瀬東2丁目北</t>
  </si>
  <si>
    <t>鶴瀬東2丁目南</t>
  </si>
  <si>
    <t>鶴瀬西1丁目二葉</t>
  </si>
  <si>
    <t>鶴瀬西1丁目西</t>
  </si>
  <si>
    <t>鶴瀬西2丁目西</t>
  </si>
  <si>
    <t>水谷第７</t>
  </si>
  <si>
    <t>西みずほ台1丁目南</t>
  </si>
  <si>
    <t>鶴瀬西2丁目南</t>
  </si>
  <si>
    <t>西みずほ台2丁目</t>
  </si>
  <si>
    <t>鶴瀬西2丁目北</t>
  </si>
  <si>
    <t>西みずほ台3丁目</t>
  </si>
  <si>
    <t>鶴瀬西2丁目栄</t>
  </si>
  <si>
    <t>東みずほ台１丁目</t>
  </si>
  <si>
    <t>鶴瀬西3丁目東</t>
  </si>
  <si>
    <t>東みずほ台２丁目</t>
  </si>
  <si>
    <t>鶴瀬西3丁目西</t>
  </si>
  <si>
    <t>東みずほ台３・４丁目</t>
  </si>
  <si>
    <t>関沢2丁目東</t>
  </si>
  <si>
    <t>関沢2丁目旭</t>
  </si>
  <si>
    <t>人　　　　員</t>
  </si>
  <si>
    <t>韓国及び朝鮮</t>
  </si>
  <si>
    <t>フィリピン</t>
  </si>
  <si>
    <t>ブラジル</t>
  </si>
  <si>
    <t>パキスタン</t>
  </si>
  <si>
    <t>英国</t>
  </si>
  <si>
    <t>ペルー</t>
  </si>
  <si>
    <t>米国</t>
  </si>
  <si>
    <t>タイ</t>
  </si>
  <si>
    <t>その他</t>
  </si>
  <si>
    <t>平　１１</t>
  </si>
  <si>
    <t>平　１２</t>
  </si>
  <si>
    <t>平　１３</t>
  </si>
  <si>
    <t>平　１４</t>
  </si>
  <si>
    <t>平　１５</t>
  </si>
  <si>
    <t>平　１６</t>
  </si>
  <si>
    <t>平　１７</t>
  </si>
  <si>
    <t>平　１８</t>
  </si>
  <si>
    <t>平成１９年</t>
  </si>
  <si>
    <t>平　１９</t>
  </si>
  <si>
    <t>平成２０年</t>
  </si>
  <si>
    <t>平　２０</t>
  </si>
  <si>
    <t>平成２１年</t>
  </si>
  <si>
    <t>平　２１</t>
  </si>
  <si>
    <t>資料：市民課（住民基本台帳）</t>
  </si>
  <si>
    <t>６ 町会別人口・世帯数</t>
  </si>
  <si>
    <t>平成２２年</t>
  </si>
  <si>
    <t>※H22.5.1から勝瀬の一部を、字名ふじみ野東及びふじみ野西に変更</t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</si>
  <si>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</t>
    </r>
    <r>
      <rPr>
        <sz val="11"/>
        <rFont val="ＭＳ Ｐゴシック"/>
        <family val="3"/>
      </rPr>
      <t xml:space="preserve"> １ </t>
    </r>
    <r>
      <rPr>
        <sz val="11"/>
        <rFont val="ＭＳ Ｐゴシック"/>
        <family val="3"/>
      </rPr>
      <t>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</si>
  <si>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</t>
    </r>
    <r>
      <rPr>
        <sz val="11"/>
        <rFont val="ＭＳ Ｐゴシック"/>
        <family val="3"/>
      </rPr>
      <t xml:space="preserve"> ２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</si>
  <si>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</t>
    </r>
    <r>
      <rPr>
        <sz val="11"/>
        <rFont val="ＭＳ Ｐゴシック"/>
        <family val="3"/>
      </rPr>
      <t xml:space="preserve"> ３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</si>
  <si>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</t>
    </r>
    <r>
      <rPr>
        <sz val="11"/>
        <rFont val="ＭＳ Ｐゴシック"/>
        <family val="3"/>
      </rPr>
      <t xml:space="preserve"> ４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</si>
  <si>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西 １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</si>
  <si>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西 ２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</si>
  <si>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西 ３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</si>
  <si>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西 ４ 丁 目</t>
    </r>
  </si>
  <si>
    <t>平　２２</t>
  </si>
  <si>
    <t>平成２３年</t>
  </si>
  <si>
    <t>平　２３</t>
  </si>
  <si>
    <t>50～54</t>
  </si>
  <si>
    <t>55～59</t>
  </si>
  <si>
    <t>5～9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</si>
  <si>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</si>
  <si>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</si>
  <si>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</si>
  <si>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</si>
  <si>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</si>
  <si>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</si>
  <si>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</si>
  <si>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</si>
  <si>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</si>
  <si>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</si>
  <si>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</si>
  <si>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</si>
  <si>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</si>
  <si>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</si>
  <si>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</si>
  <si>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</si>
  <si>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0～4</t>
  </si>
  <si>
    <t>平成２４年</t>
  </si>
  <si>
    <t>資料：市民課　（住民基本台帳）</t>
  </si>
  <si>
    <t>*平成24年7月9日より外国人住民のかたも住民基本台帳に載ることになりました</t>
  </si>
  <si>
    <t>8 国籍・地域別外国人住民数</t>
  </si>
  <si>
    <t>中国及び台湾</t>
  </si>
  <si>
    <t>平　２４</t>
  </si>
  <si>
    <t>9 国籍・地域別外国人住民数の推移</t>
  </si>
  <si>
    <r>
      <t>【</t>
    </r>
    <r>
      <rPr>
        <sz val="11"/>
        <rFont val="ＭＳ Ｐゴシック"/>
        <family val="3"/>
      </rPr>
      <t xml:space="preserve"> 鶴 瀬 】</t>
    </r>
  </si>
  <si>
    <t>【 南 畑 】</t>
  </si>
  <si>
    <r>
      <t xml:space="preserve">【 水 谷 </t>
    </r>
    <r>
      <rPr>
        <sz val="11"/>
        <rFont val="ＭＳ Ｐゴシック"/>
        <family val="3"/>
      </rPr>
      <t>】</t>
    </r>
  </si>
  <si>
    <t>平　１０</t>
  </si>
  <si>
    <t>国 籍 ・ 地 域</t>
  </si>
  <si>
    <t>国籍・地域　/　年</t>
  </si>
  <si>
    <t>ブラジル</t>
  </si>
  <si>
    <t>フィリピン</t>
  </si>
  <si>
    <r>
      <t xml:space="preserve">総 </t>
    </r>
    <r>
      <rPr>
        <sz val="11"/>
        <rFont val="ＭＳ Ｐゴシック"/>
        <family val="3"/>
      </rPr>
      <t xml:space="preserve">        数</t>
    </r>
  </si>
  <si>
    <t>昭 37</t>
  </si>
  <si>
    <t>平 元</t>
  </si>
  <si>
    <t>平成２５年</t>
  </si>
  <si>
    <t>*平成24年7月9日より外国人住民の数も集計しています</t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</si>
  <si>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年10月1日現在　</t>
    </r>
  </si>
  <si>
    <t>バングラデシュ</t>
  </si>
  <si>
    <t>ベトナム</t>
  </si>
  <si>
    <t>ネパール</t>
  </si>
  <si>
    <t>インドネシア</t>
  </si>
  <si>
    <t>平　２５</t>
  </si>
  <si>
    <t>資料：市民課 （住民基本台帳）</t>
  </si>
  <si>
    <t>※H25.4.1に町会域が変更され、鶴瀬西2丁目中町会は、鶴瀬西2丁目西町会及び鶴瀬西2丁目北町会と合併</t>
  </si>
  <si>
    <t>昭　　37</t>
  </si>
  <si>
    <t>平成１６年</t>
  </si>
  <si>
    <t>昭　38</t>
  </si>
  <si>
    <t>資料：市民課（住民基本台帳）　</t>
  </si>
  <si>
    <t>年少人口
（0～14歳）</t>
  </si>
  <si>
    <r>
      <t>生産年齢人口</t>
    </r>
    <r>
      <rPr>
        <sz val="11"/>
        <rFont val="ＭＳ Ｐゴシック"/>
        <family val="3"/>
      </rPr>
      <t xml:space="preserve">
（15～64歳）</t>
    </r>
  </si>
  <si>
    <t>老年人口
（65歳以上）</t>
  </si>
  <si>
    <r>
      <t xml:space="preserve">総　　数
</t>
    </r>
    <r>
      <rPr>
        <sz val="10"/>
        <rFont val="ＭＳ Ｐゴシック"/>
        <family val="3"/>
      </rPr>
      <t>（国籍・地域数52カ国）</t>
    </r>
  </si>
  <si>
    <t>10市区町村別人口・世帯数</t>
  </si>
  <si>
    <t>さいたま市</t>
  </si>
  <si>
    <t>人　　口　　(人)</t>
  </si>
  <si>
    <t>男</t>
  </si>
  <si>
    <t>女</t>
  </si>
  <si>
    <t>合計</t>
  </si>
  <si>
    <t>団体名</t>
  </si>
  <si>
    <t>計</t>
  </si>
  <si>
    <t>埼玉県合計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</si>
  <si>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</si>
  <si>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</si>
  <si>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</si>
  <si>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</si>
  <si>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</si>
  <si>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</si>
  <si>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</si>
  <si>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</si>
  <si>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</si>
  <si>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</si>
  <si>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</si>
  <si>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</si>
  <si>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</si>
  <si>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</si>
  <si>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</si>
  <si>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</si>
  <si>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</si>
  <si>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</si>
  <si>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</si>
  <si>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</si>
  <si>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</si>
  <si>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</si>
  <si>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</si>
  <si>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</si>
  <si>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</si>
  <si>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</si>
  <si>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</si>
  <si>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</si>
  <si>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</si>
  <si>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</si>
  <si>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</si>
  <si>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</si>
  <si>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</si>
  <si>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</si>
  <si>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</si>
  <si>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</si>
  <si>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</si>
  <si>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</si>
  <si>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</si>
  <si>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</si>
  <si>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</si>
  <si>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</si>
  <si>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</si>
  <si>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</si>
  <si>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</si>
  <si>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</si>
  <si>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</si>
  <si>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</si>
  <si>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</si>
  <si>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</si>
  <si>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</si>
  <si>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</si>
  <si>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</si>
  <si>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</si>
  <si>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</si>
  <si>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</si>
  <si>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</si>
  <si>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</si>
  <si>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</si>
  <si>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</si>
  <si>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</si>
  <si>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</si>
  <si>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　　　　　区分</t>
  </si>
  <si>
    <t>(西区)　</t>
  </si>
  <si>
    <t>(北区)　</t>
  </si>
  <si>
    <t>(大宮区)　</t>
  </si>
  <si>
    <t>(見沼区)　</t>
  </si>
  <si>
    <t>(中央区)　</t>
  </si>
  <si>
    <t>(桜区)　</t>
  </si>
  <si>
    <t>(浦和区)　</t>
  </si>
  <si>
    <t>(南区)　</t>
  </si>
  <si>
    <t>(緑区)　</t>
  </si>
  <si>
    <t>(岩槻区)　</t>
  </si>
  <si>
    <t>各年10月1日現在　単位：人</t>
  </si>
  <si>
    <t>平成25年10月1日現在　単位：人</t>
  </si>
  <si>
    <t>世帯数
(世帯)</t>
  </si>
  <si>
    <t>増加率(%)</t>
  </si>
  <si>
    <t>各年10月１日現在　単位：人</t>
  </si>
  <si>
    <r>
      <t>※</t>
    </r>
    <r>
      <rPr>
        <sz val="11"/>
        <rFont val="ＭＳ Ｐゴシック"/>
        <family val="3"/>
      </rPr>
      <t>率（人口1,000対）</t>
    </r>
  </si>
  <si>
    <t xml:space="preserve"> ※)出生・死亡の率＝</t>
  </si>
  <si>
    <t>単位：人</t>
  </si>
  <si>
    <r>
      <t>世帯数(世帯</t>
    </r>
    <r>
      <rPr>
        <sz val="11"/>
        <rFont val="ＭＳ Ｐゴシック"/>
        <family val="3"/>
      </rPr>
      <t>)</t>
    </r>
  </si>
  <si>
    <t>平成25年10月1日現在　単位：人</t>
  </si>
  <si>
    <t>世帯数
(世帯)</t>
  </si>
  <si>
    <t>　各年10月1日現在　単位：人</t>
  </si>
  <si>
    <t>資料：市民課</t>
  </si>
  <si>
    <t>世帯数
（世帯）</t>
  </si>
  <si>
    <t>資料：埼玉県市町村課HP住民基本台帳人口（平成25年3月末現在）</t>
  </si>
  <si>
    <t>外　　国　　人</t>
  </si>
  <si>
    <t>日　　本　　人</t>
  </si>
  <si>
    <t>総　　計</t>
  </si>
  <si>
    <t>平成25年3月末現在</t>
  </si>
  <si>
    <t>※「住民基本台帳法の一部を改正する法律」が平成24年7月9日に施行され、平成25年3月末現在の住民基本台帳人口には外国人住民が含まれています。</t>
  </si>
  <si>
    <t>※10人未満の国籍・地域の外国人住民については、
その他で集計を行っています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</si>
</sst>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##\ ###\ ###\ ###;[Red]&quot;△&quot;###\ ###\ ###\ ###"/>
    <numFmt numFmtId="181" formatCode="###\ ###\ ##0"/>
    <numFmt numFmtId="182" formatCode="0.00_);[Red]\(0.00\)"/>
    <numFmt numFmtId="183" formatCode="#,##0.000;&quot;△ &quot;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);[Red]\(0.000\)"/>
    <numFmt numFmtId="189" formatCode="0.0_);[Red]\(0.0\)"/>
    <numFmt numFmtId="190" formatCode="0.0_ "/>
    <numFmt numFmtId="191" formatCode="0.00_ "/>
    <numFmt numFmtId="192" formatCode="###,###,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60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double"/>
      <top style="double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 style="medium"/>
      <top style="hair"/>
      <bottom style="hair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 style="thin"/>
      <top>
        <color indexed="63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12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0" xfId="49" applyBorder="1" applyAlignment="1">
      <alignment vertical="center"/>
    </xf>
    <xf numFmtId="38" fontId="0" fillId="0" borderId="0" xfId="49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38" fontId="4" fillId="0" borderId="0" xfId="49" applyFont="1" applyAlignment="1">
      <alignment horizontal="left" vertical="center" indent="1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vertical="center" shrinkToFit="1"/>
    </xf>
    <xf numFmtId="178" fontId="4" fillId="0" borderId="0" xfId="0" applyNumberFormat="1" applyFont="1" applyAlignment="1">
      <alignment horizontal="left" indent="1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 horizontal="right"/>
    </xf>
    <xf numFmtId="178" fontId="0" fillId="0" borderId="1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Alignment="1">
      <alignment vertical="top"/>
    </xf>
    <xf numFmtId="178" fontId="4" fillId="0" borderId="0" xfId="0" applyNumberFormat="1" applyFont="1" applyFill="1" applyAlignment="1">
      <alignment horizontal="left" vertical="center" indent="1"/>
    </xf>
    <xf numFmtId="178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4" fillId="0" borderId="0" xfId="0" applyNumberFormat="1" applyFont="1" applyBorder="1" applyAlignment="1">
      <alignment horizontal="left" vertical="center" indent="1"/>
    </xf>
    <xf numFmtId="177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horizontal="right" vertical="center"/>
    </xf>
    <xf numFmtId="178" fontId="4" fillId="0" borderId="0" xfId="0" applyNumberFormat="1" applyFont="1" applyAlignment="1">
      <alignment horizontal="left" vertical="center" indent="1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distributed" vertical="center"/>
    </xf>
    <xf numFmtId="38" fontId="6" fillId="0" borderId="14" xfId="49" applyFont="1" applyFill="1" applyBorder="1" applyAlignment="1">
      <alignment vertical="center" shrinkToFit="1"/>
    </xf>
    <xf numFmtId="38" fontId="6" fillId="0" borderId="0" xfId="49" applyFont="1" applyBorder="1" applyAlignment="1">
      <alignment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 vertical="center"/>
    </xf>
    <xf numFmtId="38" fontId="0" fillId="0" borderId="0" xfId="49" applyAlignment="1">
      <alignment/>
    </xf>
    <xf numFmtId="38" fontId="7" fillId="0" borderId="16" xfId="49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0" fillId="0" borderId="0" xfId="49" applyBorder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0" fillId="0" borderId="0" xfId="49" applyAlignment="1">
      <alignment/>
    </xf>
    <xf numFmtId="177" fontId="0" fillId="0" borderId="14" xfId="0" applyNumberForma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8" fontId="8" fillId="0" borderId="0" xfId="49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/>
    </xf>
    <xf numFmtId="178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Alignment="1">
      <alignment vertical="center"/>
    </xf>
    <xf numFmtId="178" fontId="6" fillId="0" borderId="10" xfId="0" applyNumberFormat="1" applyFont="1" applyFill="1" applyBorder="1" applyAlignment="1">
      <alignment horizontal="left" vertical="center"/>
    </xf>
    <xf numFmtId="176" fontId="6" fillId="0" borderId="0" xfId="0" applyNumberFormat="1" applyFont="1" applyBorder="1" applyAlignment="1">
      <alignment vertical="center"/>
    </xf>
    <xf numFmtId="38" fontId="6" fillId="0" borderId="10" xfId="49" applyFont="1" applyBorder="1" applyAlignment="1">
      <alignment horizontal="left" vertical="center"/>
    </xf>
    <xf numFmtId="178" fontId="6" fillId="0" borderId="10" xfId="0" applyNumberFormat="1" applyFont="1" applyBorder="1" applyAlignment="1">
      <alignment/>
    </xf>
    <xf numFmtId="38" fontId="6" fillId="0" borderId="18" xfId="49" applyFont="1" applyBorder="1" applyAlignment="1">
      <alignment horizontal="distributed" vertical="center" indent="1"/>
    </xf>
    <xf numFmtId="38" fontId="6" fillId="0" borderId="0" xfId="49" applyFont="1" applyBorder="1" applyAlignment="1">
      <alignment horizontal="distributed" vertical="center" indent="1"/>
    </xf>
    <xf numFmtId="38" fontId="0" fillId="0" borderId="0" xfId="49" applyFont="1" applyAlignment="1">
      <alignment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left" vertical="center"/>
    </xf>
    <xf numFmtId="38" fontId="0" fillId="0" borderId="0" xfId="49" applyFont="1" applyBorder="1" applyAlignment="1">
      <alignment horizontal="left" vertical="center" indent="1"/>
    </xf>
    <xf numFmtId="38" fontId="0" fillId="0" borderId="19" xfId="49" applyFont="1" applyFill="1" applyBorder="1" applyAlignment="1" applyProtection="1">
      <alignment horizontal="right" vertical="center" indent="1"/>
      <protection locked="0"/>
    </xf>
    <xf numFmtId="38" fontId="0" fillId="0" borderId="14" xfId="49" applyFont="1" applyBorder="1" applyAlignment="1">
      <alignment horizontal="left" vertical="center" indent="1"/>
    </xf>
    <xf numFmtId="38" fontId="0" fillId="0" borderId="0" xfId="49" applyFont="1" applyFill="1" applyBorder="1" applyAlignment="1" applyProtection="1">
      <alignment horizontal="right" vertical="center" indent="1"/>
      <protection locked="0"/>
    </xf>
    <xf numFmtId="38" fontId="0" fillId="0" borderId="15" xfId="49" applyFont="1" applyBorder="1" applyAlignment="1">
      <alignment horizontal="left" vertical="center" indent="1"/>
    </xf>
    <xf numFmtId="38" fontId="0" fillId="0" borderId="10" xfId="49" applyFont="1" applyFill="1" applyBorder="1" applyAlignment="1">
      <alignment horizontal="right" vertical="center" indent="1"/>
    </xf>
    <xf numFmtId="38" fontId="0" fillId="0" borderId="20" xfId="49" applyFont="1" applyBorder="1" applyAlignment="1">
      <alignment horizontal="right" vertical="center"/>
    </xf>
    <xf numFmtId="38" fontId="0" fillId="0" borderId="0" xfId="49" applyFont="1" applyAlignment="1">
      <alignment horizontal="right"/>
    </xf>
    <xf numFmtId="38" fontId="0" fillId="0" borderId="16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0" xfId="49" applyFont="1" applyBorder="1" applyAlignment="1">
      <alignment horizontal="distributed" vertical="center" indent="1"/>
    </xf>
    <xf numFmtId="38" fontId="0" fillId="0" borderId="0" xfId="49" applyFont="1" applyAlignment="1">
      <alignment horizontal="right" vertical="center"/>
    </xf>
    <xf numFmtId="177" fontId="4" fillId="0" borderId="0" xfId="0" applyNumberFormat="1" applyFont="1" applyBorder="1" applyAlignment="1">
      <alignment horizontal="left" vertical="center" indent="1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Font="1" applyBorder="1" applyAlignment="1">
      <alignment horizontal="left" vertical="center" indent="1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Border="1" applyAlignment="1">
      <alignment horizontal="left" vertical="center" indent="1"/>
    </xf>
    <xf numFmtId="176" fontId="0" fillId="0" borderId="22" xfId="0" applyNumberFormat="1" applyBorder="1" applyAlignment="1">
      <alignment horizontal="center" vertical="center"/>
    </xf>
    <xf numFmtId="177" fontId="0" fillId="0" borderId="14" xfId="0" applyNumberFormat="1" applyBorder="1" applyAlignment="1" applyProtection="1">
      <alignment vertical="center"/>
      <protection locked="0"/>
    </xf>
    <xf numFmtId="177" fontId="0" fillId="0" borderId="14" xfId="0" applyNumberFormat="1" applyFill="1" applyBorder="1" applyAlignment="1" applyProtection="1">
      <alignment vertical="center"/>
      <protection locked="0"/>
    </xf>
    <xf numFmtId="177" fontId="0" fillId="0" borderId="15" xfId="0" applyNumberFormat="1" applyFill="1" applyBorder="1" applyAlignment="1" applyProtection="1">
      <alignment vertical="center"/>
      <protection locked="0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5" xfId="0" applyNumberFormat="1" applyFill="1" applyBorder="1" applyAlignment="1" applyProtection="1">
      <alignment vertical="center"/>
      <protection locked="0"/>
    </xf>
    <xf numFmtId="177" fontId="0" fillId="0" borderId="26" xfId="0" applyNumberFormat="1" applyFill="1" applyBorder="1" applyAlignment="1" applyProtection="1">
      <alignment vertical="center"/>
      <protection locked="0"/>
    </xf>
    <xf numFmtId="177" fontId="0" fillId="0" borderId="25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7" fontId="0" fillId="0" borderId="3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4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 horizontal="right" vertical="center"/>
      <protection locked="0"/>
    </xf>
    <xf numFmtId="38" fontId="0" fillId="0" borderId="15" xfId="49" applyFont="1" applyFill="1" applyBorder="1" applyAlignment="1" applyProtection="1">
      <alignment vertical="center"/>
      <protection locked="0"/>
    </xf>
    <xf numFmtId="38" fontId="0" fillId="0" borderId="31" xfId="49" applyFont="1" applyBorder="1" applyAlignment="1">
      <alignment horizontal="center"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3" xfId="49" applyFont="1" applyFill="1" applyBorder="1" applyAlignment="1" applyProtection="1">
      <alignment horizontal="right" vertical="center"/>
      <protection locked="0"/>
    </xf>
    <xf numFmtId="38" fontId="0" fillId="0" borderId="34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distributed" vertical="center" indent="1"/>
    </xf>
    <xf numFmtId="38" fontId="0" fillId="0" borderId="37" xfId="49" applyFont="1" applyFill="1" applyBorder="1" applyAlignment="1">
      <alignment vertical="center"/>
    </xf>
    <xf numFmtId="38" fontId="0" fillId="0" borderId="12" xfId="49" applyFont="1" applyBorder="1" applyAlignment="1">
      <alignment horizontal="distributed" vertical="center" indent="1"/>
    </xf>
    <xf numFmtId="38" fontId="0" fillId="0" borderId="38" xfId="49" applyFont="1" applyFill="1" applyBorder="1" applyAlignment="1">
      <alignment vertical="center"/>
    </xf>
    <xf numFmtId="38" fontId="0" fillId="0" borderId="12" xfId="49" applyFont="1" applyBorder="1" applyAlignment="1">
      <alignment horizontal="distributed" vertical="center" indent="1"/>
    </xf>
    <xf numFmtId="38" fontId="0" fillId="0" borderId="38" xfId="49" applyFont="1" applyFill="1" applyBorder="1" applyAlignment="1" applyProtection="1">
      <alignment vertical="center"/>
      <protection locked="0"/>
    </xf>
    <xf numFmtId="38" fontId="0" fillId="0" borderId="38" xfId="49" applyFont="1" applyFill="1" applyBorder="1" applyAlignment="1" applyProtection="1">
      <alignment horizontal="right" vertical="center"/>
      <protection locked="0"/>
    </xf>
    <xf numFmtId="38" fontId="0" fillId="0" borderId="13" xfId="49" applyFont="1" applyBorder="1" applyAlignment="1">
      <alignment horizontal="distributed" vertical="center" indent="1"/>
    </xf>
    <xf numFmtId="38" fontId="0" fillId="0" borderId="39" xfId="49" applyFont="1" applyFill="1" applyBorder="1" applyAlignment="1" applyProtection="1">
      <alignment vertical="center"/>
      <protection locked="0"/>
    </xf>
    <xf numFmtId="38" fontId="6" fillId="0" borderId="40" xfId="49" applyFont="1" applyFill="1" applyBorder="1" applyAlignment="1">
      <alignment horizontal="distributed" vertical="center"/>
    </xf>
    <xf numFmtId="38" fontId="6" fillId="0" borderId="36" xfId="49" applyFont="1" applyBorder="1" applyAlignment="1">
      <alignment horizontal="distributed" vertical="center"/>
    </xf>
    <xf numFmtId="38" fontId="6" fillId="0" borderId="12" xfId="49" applyFont="1" applyBorder="1" applyAlignment="1">
      <alignment horizontal="distributed" vertical="center"/>
    </xf>
    <xf numFmtId="38" fontId="6" fillId="0" borderId="12" xfId="49" applyFont="1" applyFill="1" applyBorder="1" applyAlignment="1">
      <alignment horizontal="distributed" vertical="center"/>
    </xf>
    <xf numFmtId="38" fontId="6" fillId="0" borderId="13" xfId="49" applyFont="1" applyFill="1" applyBorder="1" applyAlignment="1">
      <alignment horizontal="distributed" vertical="center"/>
    </xf>
    <xf numFmtId="38" fontId="6" fillId="0" borderId="27" xfId="49" applyFont="1" applyFill="1" applyBorder="1" applyAlignment="1" applyProtection="1">
      <alignment vertical="center"/>
      <protection locked="0"/>
    </xf>
    <xf numFmtId="38" fontId="6" fillId="0" borderId="28" xfId="49" applyFont="1" applyFill="1" applyBorder="1" applyAlignment="1" applyProtection="1">
      <alignment vertical="center"/>
      <protection locked="0"/>
    </xf>
    <xf numFmtId="38" fontId="6" fillId="0" borderId="28" xfId="49" applyFont="1" applyFill="1" applyBorder="1" applyAlignment="1">
      <alignment vertical="center"/>
    </xf>
    <xf numFmtId="38" fontId="6" fillId="0" borderId="29" xfId="49" applyFont="1" applyFill="1" applyBorder="1" applyAlignment="1" applyProtection="1">
      <alignment vertical="center"/>
      <protection locked="0"/>
    </xf>
    <xf numFmtId="38" fontId="6" fillId="0" borderId="18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41" xfId="49" applyFont="1" applyFill="1" applyBorder="1" applyAlignment="1" applyProtection="1">
      <alignment vertical="center"/>
      <protection locked="0"/>
    </xf>
    <xf numFmtId="178" fontId="0" fillId="0" borderId="18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/>
      <protection locked="0"/>
    </xf>
    <xf numFmtId="178" fontId="0" fillId="0" borderId="42" xfId="0" applyNumberFormat="1" applyBorder="1" applyAlignment="1">
      <alignment/>
    </xf>
    <xf numFmtId="178" fontId="0" fillId="0" borderId="43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8" xfId="0" applyNumberFormat="1" applyBorder="1" applyAlignment="1" applyProtection="1">
      <alignment/>
      <protection locked="0"/>
    </xf>
    <xf numFmtId="178" fontId="0" fillId="0" borderId="45" xfId="0" applyNumberFormat="1" applyFill="1" applyBorder="1" applyAlignment="1">
      <alignment/>
    </xf>
    <xf numFmtId="178" fontId="0" fillId="0" borderId="28" xfId="0" applyNumberFormat="1" applyFill="1" applyBorder="1" applyAlignment="1" applyProtection="1">
      <alignment/>
      <protection locked="0"/>
    </xf>
    <xf numFmtId="178" fontId="0" fillId="0" borderId="29" xfId="0" applyNumberFormat="1" applyFill="1" applyBorder="1" applyAlignment="1" applyProtection="1">
      <alignment/>
      <protection locked="0"/>
    </xf>
    <xf numFmtId="38" fontId="0" fillId="0" borderId="10" xfId="49" applyFont="1" applyBorder="1" applyAlignment="1">
      <alignment horizontal="center" vertical="center"/>
    </xf>
    <xf numFmtId="38" fontId="0" fillId="0" borderId="41" xfId="49" applyFont="1" applyBorder="1" applyAlignment="1">
      <alignment horizontal="distributed" vertical="center" indent="1"/>
    </xf>
    <xf numFmtId="177" fontId="0" fillId="0" borderId="33" xfId="0" applyNumberFormat="1" applyFill="1" applyBorder="1" applyAlignment="1">
      <alignment vertical="center"/>
    </xf>
    <xf numFmtId="177" fontId="0" fillId="0" borderId="46" xfId="0" applyNumberFormat="1" applyBorder="1" applyAlignment="1">
      <alignment horizontal="center"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31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vertical="center"/>
    </xf>
    <xf numFmtId="178" fontId="0" fillId="0" borderId="47" xfId="0" applyNumberFormat="1" applyFill="1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178" fontId="0" fillId="0" borderId="49" xfId="0" applyNumberFormat="1" applyBorder="1" applyAlignment="1">
      <alignment horizontal="center" vertical="center"/>
    </xf>
    <xf numFmtId="178" fontId="0" fillId="0" borderId="50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8" fontId="0" fillId="0" borderId="5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91" fontId="0" fillId="0" borderId="53" xfId="0" applyNumberFormat="1" applyBorder="1" applyAlignment="1" applyProtection="1">
      <alignment vertical="center"/>
      <protection locked="0"/>
    </xf>
    <xf numFmtId="178" fontId="0" fillId="0" borderId="54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8" fontId="0" fillId="0" borderId="5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center" vertical="center"/>
    </xf>
    <xf numFmtId="178" fontId="0" fillId="0" borderId="52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0" fontId="0" fillId="0" borderId="53" xfId="0" applyNumberFormat="1" applyBorder="1" applyAlignment="1">
      <alignment vertical="center"/>
    </xf>
    <xf numFmtId="190" fontId="0" fillId="0" borderId="58" xfId="0" applyNumberFormat="1" applyBorder="1" applyAlignment="1">
      <alignment vertical="center"/>
    </xf>
    <xf numFmtId="190" fontId="0" fillId="0" borderId="53" xfId="0" applyNumberFormat="1" applyBorder="1" applyAlignment="1">
      <alignment vertical="center"/>
    </xf>
    <xf numFmtId="178" fontId="0" fillId="0" borderId="59" xfId="0" applyNumberFormat="1" applyBorder="1" applyAlignment="1">
      <alignment horizontal="center" vertical="center" wrapText="1"/>
    </xf>
    <xf numFmtId="178" fontId="0" fillId="0" borderId="51" xfId="0" applyNumberFormat="1" applyBorder="1" applyAlignment="1">
      <alignment vertical="center"/>
    </xf>
    <xf numFmtId="178" fontId="0" fillId="0" borderId="51" xfId="0" applyNumberFormat="1" applyFill="1" applyBorder="1" applyAlignment="1">
      <alignment vertical="center"/>
    </xf>
    <xf numFmtId="178" fontId="0" fillId="0" borderId="49" xfId="0" applyNumberFormat="1" applyBorder="1" applyAlignment="1">
      <alignment vertical="center"/>
    </xf>
    <xf numFmtId="178" fontId="6" fillId="0" borderId="59" xfId="0" applyNumberFormat="1" applyFont="1" applyBorder="1" applyAlignment="1">
      <alignment horizontal="center" vertical="center" wrapText="1"/>
    </xf>
    <xf numFmtId="38" fontId="6" fillId="0" borderId="30" xfId="49" applyFont="1" applyFill="1" applyBorder="1" applyAlignment="1">
      <alignment horizontal="center" vertical="center"/>
    </xf>
    <xf numFmtId="38" fontId="6" fillId="0" borderId="32" xfId="49" applyFont="1" applyBorder="1" applyAlignment="1">
      <alignment horizontal="center" vertical="center"/>
    </xf>
    <xf numFmtId="38" fontId="6" fillId="0" borderId="32" xfId="49" applyFont="1" applyFill="1" applyBorder="1" applyAlignment="1">
      <alignment vertical="center"/>
    </xf>
    <xf numFmtId="38" fontId="6" fillId="0" borderId="3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46" xfId="49" applyFont="1" applyFill="1" applyBorder="1" applyAlignment="1">
      <alignment horizontal="center" vertical="center"/>
    </xf>
    <xf numFmtId="38" fontId="6" fillId="0" borderId="60" xfId="49" applyFont="1" applyFill="1" applyBorder="1" applyAlignment="1">
      <alignment vertical="center"/>
    </xf>
    <xf numFmtId="178" fontId="0" fillId="0" borderId="61" xfId="0" applyNumberFormat="1" applyBorder="1" applyAlignment="1">
      <alignment/>
    </xf>
    <xf numFmtId="38" fontId="0" fillId="0" borderId="62" xfId="49" applyFont="1" applyBorder="1" applyAlignment="1">
      <alignment horizontal="left" vertical="center" wrapText="1" indent="1"/>
    </xf>
    <xf numFmtId="38" fontId="0" fillId="0" borderId="63" xfId="49" applyFont="1" applyFill="1" applyBorder="1" applyAlignment="1">
      <alignment horizontal="right" vertical="center" indent="1"/>
    </xf>
    <xf numFmtId="178" fontId="0" fillId="0" borderId="64" xfId="0" applyNumberFormat="1" applyBorder="1" applyAlignment="1">
      <alignment vertical="center"/>
    </xf>
    <xf numFmtId="178" fontId="0" fillId="0" borderId="28" xfId="0" applyNumberFormat="1" applyBorder="1" applyAlignment="1" applyProtection="1">
      <alignment vertical="center"/>
      <protection locked="0"/>
    </xf>
    <xf numFmtId="178" fontId="0" fillId="0" borderId="5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91" fontId="0" fillId="0" borderId="65" xfId="0" applyNumberFormat="1" applyBorder="1" applyAlignment="1" applyProtection="1">
      <alignment vertical="center"/>
      <protection locked="0"/>
    </xf>
    <xf numFmtId="178" fontId="0" fillId="0" borderId="66" xfId="0" applyNumberFormat="1" applyBorder="1" applyAlignment="1">
      <alignment horizontal="center" vertical="center"/>
    </xf>
    <xf numFmtId="178" fontId="0" fillId="0" borderId="67" xfId="0" applyNumberFormat="1" applyBorder="1" applyAlignment="1">
      <alignment vertical="center"/>
    </xf>
    <xf numFmtId="178" fontId="0" fillId="0" borderId="68" xfId="0" applyNumberFormat="1" applyBorder="1" applyAlignment="1" applyProtection="1">
      <alignment vertical="center"/>
      <protection locked="0"/>
    </xf>
    <xf numFmtId="178" fontId="0" fillId="0" borderId="66" xfId="0" applyNumberFormat="1" applyBorder="1" applyAlignment="1">
      <alignment vertical="center"/>
    </xf>
    <xf numFmtId="179" fontId="0" fillId="0" borderId="68" xfId="0" applyNumberFormat="1" applyBorder="1" applyAlignment="1">
      <alignment vertical="center"/>
    </xf>
    <xf numFmtId="191" fontId="0" fillId="0" borderId="69" xfId="0" applyNumberFormat="1" applyBorder="1" applyAlignment="1" applyProtection="1">
      <alignment vertical="center"/>
      <protection locked="0"/>
    </xf>
    <xf numFmtId="178" fontId="0" fillId="0" borderId="64" xfId="0" applyNumberFormat="1" applyFill="1" applyBorder="1" applyAlignment="1">
      <alignment vertical="center"/>
    </xf>
    <xf numFmtId="178" fontId="0" fillId="0" borderId="28" xfId="0" applyNumberFormat="1" applyFill="1" applyBorder="1" applyAlignment="1" applyProtection="1">
      <alignment vertical="center"/>
      <protection locked="0"/>
    </xf>
    <xf numFmtId="178" fontId="0" fillId="0" borderId="67" xfId="0" applyNumberFormat="1" applyFill="1" applyBorder="1" applyAlignment="1">
      <alignment vertical="center"/>
    </xf>
    <xf numFmtId="178" fontId="0" fillId="0" borderId="68" xfId="0" applyNumberFormat="1" applyFill="1" applyBorder="1" applyAlignment="1" applyProtection="1">
      <alignment vertical="center"/>
      <protection locked="0"/>
    </xf>
    <xf numFmtId="179" fontId="0" fillId="0" borderId="68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78" fontId="0" fillId="0" borderId="0" xfId="0" applyNumberFormat="1" applyFill="1" applyBorder="1" applyAlignment="1" applyProtection="1">
      <alignment vertical="center"/>
      <protection locked="0"/>
    </xf>
    <xf numFmtId="178" fontId="0" fillId="0" borderId="62" xfId="0" applyNumberFormat="1" applyFill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91" fontId="0" fillId="0" borderId="70" xfId="0" applyNumberFormat="1" applyBorder="1" applyAlignment="1" applyProtection="1">
      <alignment vertical="center"/>
      <protection locked="0"/>
    </xf>
    <xf numFmtId="178" fontId="0" fillId="0" borderId="71" xfId="0" applyNumberFormat="1" applyFill="1" applyBorder="1" applyAlignment="1">
      <alignment vertical="center"/>
    </xf>
    <xf numFmtId="178" fontId="0" fillId="0" borderId="57" xfId="0" applyNumberFormat="1" applyFill="1" applyBorder="1" applyAlignment="1">
      <alignment vertical="center"/>
    </xf>
    <xf numFmtId="179" fontId="0" fillId="0" borderId="28" xfId="0" applyNumberFormat="1" applyFill="1" applyBorder="1" applyAlignment="1">
      <alignment vertical="center"/>
    </xf>
    <xf numFmtId="178" fontId="0" fillId="0" borderId="66" xfId="0" applyNumberFormat="1" applyFill="1" applyBorder="1" applyAlignment="1">
      <alignment vertical="center"/>
    </xf>
    <xf numFmtId="179" fontId="0" fillId="0" borderId="68" xfId="0" applyNumberFormat="1" applyFont="1" applyFill="1" applyBorder="1" applyAlignment="1">
      <alignment vertical="center"/>
    </xf>
    <xf numFmtId="178" fontId="0" fillId="0" borderId="66" xfId="0" applyNumberFormat="1" applyFont="1" applyFill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89" fontId="0" fillId="0" borderId="65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0" fontId="0" fillId="0" borderId="69" xfId="0" applyNumberFormat="1" applyBorder="1" applyAlignment="1">
      <alignment vertical="center"/>
    </xf>
    <xf numFmtId="190" fontId="0" fillId="0" borderId="69" xfId="0" applyNumberFormat="1" applyBorder="1" applyAlignment="1">
      <alignment vertical="center"/>
    </xf>
    <xf numFmtId="178" fontId="0" fillId="0" borderId="72" xfId="0" applyNumberFormat="1" applyFill="1" applyBorder="1" applyAlignment="1">
      <alignment horizontal="center" vertical="center"/>
    </xf>
    <xf numFmtId="178" fontId="0" fillId="0" borderId="73" xfId="0" applyNumberFormat="1" applyFill="1" applyBorder="1" applyAlignment="1">
      <alignment vertical="center"/>
    </xf>
    <xf numFmtId="178" fontId="0" fillId="0" borderId="68" xfId="0" applyNumberFormat="1" applyFill="1" applyBorder="1" applyAlignment="1">
      <alignment vertical="center"/>
    </xf>
    <xf numFmtId="178" fontId="0" fillId="0" borderId="74" xfId="0" applyNumberFormat="1" applyFill="1" applyBorder="1" applyAlignment="1">
      <alignment vertical="center"/>
    </xf>
    <xf numFmtId="178" fontId="0" fillId="0" borderId="74" xfId="0" applyNumberFormat="1" applyFill="1" applyBorder="1" applyAlignment="1">
      <alignment horizontal="right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73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7" fontId="0" fillId="0" borderId="68" xfId="0" applyNumberFormat="1" applyBorder="1" applyAlignment="1" applyProtection="1">
      <alignment vertical="center"/>
      <protection locked="0"/>
    </xf>
    <xf numFmtId="177" fontId="0" fillId="0" borderId="68" xfId="0" applyNumberFormat="1" applyFill="1" applyBorder="1" applyAlignment="1" applyProtection="1">
      <alignment vertical="center"/>
      <protection locked="0"/>
    </xf>
    <xf numFmtId="177" fontId="0" fillId="0" borderId="74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177" fontId="0" fillId="0" borderId="75" xfId="0" applyNumberFormat="1" applyBorder="1" applyAlignment="1">
      <alignment horizontal="center"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77" xfId="0" applyNumberFormat="1" applyFill="1" applyBorder="1" applyAlignment="1">
      <alignment vertical="center"/>
    </xf>
    <xf numFmtId="177" fontId="0" fillId="0" borderId="78" xfId="0" applyNumberFormat="1" applyFill="1" applyBorder="1" applyAlignment="1">
      <alignment vertical="center"/>
    </xf>
    <xf numFmtId="177" fontId="0" fillId="0" borderId="77" xfId="0" applyNumberFormat="1" applyBorder="1" applyAlignment="1" applyProtection="1">
      <alignment vertical="center"/>
      <protection locked="0"/>
    </xf>
    <xf numFmtId="177" fontId="0" fillId="0" borderId="77" xfId="0" applyNumberFormat="1" applyFill="1" applyBorder="1" applyAlignment="1" applyProtection="1">
      <alignment vertical="center"/>
      <protection locked="0"/>
    </xf>
    <xf numFmtId="177" fontId="0" fillId="0" borderId="78" xfId="0" applyNumberFormat="1" applyFill="1" applyBorder="1" applyAlignment="1" applyProtection="1">
      <alignment vertical="center"/>
      <protection locked="0"/>
    </xf>
    <xf numFmtId="176" fontId="0" fillId="0" borderId="3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75" xfId="0" applyNumberFormat="1" applyBorder="1" applyAlignment="1">
      <alignment horizontal="center" vertical="center"/>
    </xf>
    <xf numFmtId="176" fontId="0" fillId="0" borderId="76" xfId="0" applyNumberFormat="1" applyBorder="1" applyAlignment="1">
      <alignment vertical="center"/>
    </xf>
    <xf numFmtId="176" fontId="0" fillId="0" borderId="77" xfId="0" applyNumberFormat="1" applyBorder="1" applyAlignment="1">
      <alignment vertical="center"/>
    </xf>
    <xf numFmtId="176" fontId="0" fillId="0" borderId="77" xfId="0" applyNumberFormat="1" applyBorder="1" applyAlignment="1" applyProtection="1">
      <alignment vertical="center"/>
      <protection locked="0"/>
    </xf>
    <xf numFmtId="176" fontId="0" fillId="0" borderId="77" xfId="0" applyNumberFormat="1" applyFill="1" applyBorder="1" applyAlignment="1" applyProtection="1">
      <alignment vertical="center"/>
      <protection locked="0"/>
    </xf>
    <xf numFmtId="177" fontId="0" fillId="0" borderId="48" xfId="0" applyNumberFormat="1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79" xfId="0" applyNumberFormat="1" applyBorder="1" applyAlignment="1">
      <alignment horizontal="center" vertical="center"/>
    </xf>
    <xf numFmtId="177" fontId="0" fillId="0" borderId="80" xfId="0" applyNumberFormat="1" applyBorder="1" applyAlignment="1">
      <alignment vertical="center"/>
    </xf>
    <xf numFmtId="177" fontId="0" fillId="0" borderId="81" xfId="0" applyNumberFormat="1" applyBorder="1" applyAlignment="1">
      <alignment vertical="center"/>
    </xf>
    <xf numFmtId="177" fontId="0" fillId="0" borderId="81" xfId="0" applyNumberFormat="1" applyBorder="1" applyAlignment="1" applyProtection="1">
      <alignment vertical="center"/>
      <protection locked="0"/>
    </xf>
    <xf numFmtId="177" fontId="0" fillId="0" borderId="81" xfId="0" applyNumberFormat="1" applyFill="1" applyBorder="1" applyAlignment="1" applyProtection="1">
      <alignment vertical="center"/>
      <protection locked="0"/>
    </xf>
    <xf numFmtId="177" fontId="0" fillId="0" borderId="82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0" borderId="77" xfId="0" applyNumberFormat="1" applyFill="1" applyBorder="1" applyAlignment="1" applyProtection="1">
      <alignment vertical="center"/>
      <protection/>
    </xf>
    <xf numFmtId="176" fontId="0" fillId="0" borderId="78" xfId="0" applyNumberFormat="1" applyFill="1" applyBorder="1" applyAlignment="1" applyProtection="1">
      <alignment vertical="center"/>
      <protection/>
    </xf>
    <xf numFmtId="38" fontId="0" fillId="0" borderId="83" xfId="49" applyFont="1" applyBorder="1" applyAlignment="1">
      <alignment horizontal="center" vertical="center"/>
    </xf>
    <xf numFmtId="38" fontId="0" fillId="0" borderId="72" xfId="49" applyFont="1" applyBorder="1" applyAlignment="1">
      <alignment horizontal="center" vertical="center"/>
    </xf>
    <xf numFmtId="38" fontId="0" fillId="0" borderId="73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8" xfId="49" applyFont="1" applyFill="1" applyBorder="1" applyAlignment="1" applyProtection="1">
      <alignment vertical="center"/>
      <protection locked="0"/>
    </xf>
    <xf numFmtId="38" fontId="0" fillId="0" borderId="68" xfId="49" applyFont="1" applyFill="1" applyBorder="1" applyAlignment="1" applyProtection="1">
      <alignment horizontal="right" vertical="center"/>
      <protection locked="0"/>
    </xf>
    <xf numFmtId="38" fontId="0" fillId="0" borderId="74" xfId="49" applyFont="1" applyFill="1" applyBorder="1" applyAlignment="1" applyProtection="1">
      <alignment vertical="center"/>
      <protection locked="0"/>
    </xf>
    <xf numFmtId="38" fontId="6" fillId="0" borderId="23" xfId="49" applyFont="1" applyFill="1" applyBorder="1" applyAlignment="1" applyProtection="1">
      <alignment vertical="center"/>
      <protection locked="0"/>
    </xf>
    <xf numFmtId="38" fontId="6" fillId="0" borderId="14" xfId="49" applyFont="1" applyFill="1" applyBorder="1" applyAlignment="1" applyProtection="1">
      <alignment vertical="center"/>
      <protection locked="0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 applyProtection="1">
      <alignment vertical="center"/>
      <protection locked="0"/>
    </xf>
    <xf numFmtId="38" fontId="6" fillId="0" borderId="73" xfId="49" applyFont="1" applyFill="1" applyBorder="1" applyAlignment="1">
      <alignment horizontal="center" vertical="center"/>
    </xf>
    <xf numFmtId="38" fontId="6" fillId="0" borderId="73" xfId="49" applyFont="1" applyFill="1" applyBorder="1" applyAlignment="1" applyProtection="1">
      <alignment vertical="center"/>
      <protection locked="0"/>
    </xf>
    <xf numFmtId="38" fontId="6" fillId="0" borderId="68" xfId="49" applyFont="1" applyFill="1" applyBorder="1" applyAlignment="1" applyProtection="1">
      <alignment vertical="center"/>
      <protection locked="0"/>
    </xf>
    <xf numFmtId="38" fontId="6" fillId="0" borderId="68" xfId="49" applyFont="1" applyFill="1" applyBorder="1" applyAlignment="1">
      <alignment vertical="center"/>
    </xf>
    <xf numFmtId="38" fontId="6" fillId="0" borderId="74" xfId="49" applyFont="1" applyFill="1" applyBorder="1" applyAlignment="1" applyProtection="1">
      <alignment vertical="center"/>
      <protection locked="0"/>
    </xf>
    <xf numFmtId="38" fontId="6" fillId="0" borderId="40" xfId="49" applyFont="1" applyFill="1" applyBorder="1" applyAlignment="1" applyProtection="1">
      <alignment vertical="center"/>
      <protection locked="0"/>
    </xf>
    <xf numFmtId="38" fontId="6" fillId="0" borderId="15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85" xfId="49" applyFont="1" applyFill="1" applyBorder="1" applyAlignment="1" applyProtection="1">
      <alignment vertical="center"/>
      <protection locked="0"/>
    </xf>
    <xf numFmtId="38" fontId="6" fillId="0" borderId="86" xfId="49" applyFont="1" applyFill="1" applyBorder="1" applyAlignment="1" applyProtection="1">
      <alignment vertical="center"/>
      <protection locked="0"/>
    </xf>
    <xf numFmtId="38" fontId="6" fillId="0" borderId="87" xfId="49" applyFont="1" applyFill="1" applyBorder="1" applyAlignment="1" applyProtection="1">
      <alignment vertical="center"/>
      <protection locked="0"/>
    </xf>
    <xf numFmtId="38" fontId="6" fillId="0" borderId="88" xfId="49" applyFont="1" applyFill="1" applyBorder="1" applyAlignment="1">
      <alignment vertical="center"/>
    </xf>
    <xf numFmtId="178" fontId="0" fillId="0" borderId="2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4" xfId="0" applyNumberFormat="1" applyBorder="1" applyAlignment="1" applyProtection="1">
      <alignment/>
      <protection locked="0"/>
    </xf>
    <xf numFmtId="178" fontId="0" fillId="0" borderId="14" xfId="0" applyNumberFormat="1" applyFill="1" applyBorder="1" applyAlignment="1" applyProtection="1">
      <alignment/>
      <protection locked="0"/>
    </xf>
    <xf numFmtId="178" fontId="0" fillId="0" borderId="15" xfId="0" applyNumberFormat="1" applyFill="1" applyBorder="1" applyAlignment="1" applyProtection="1">
      <alignment/>
      <protection locked="0"/>
    </xf>
    <xf numFmtId="178" fontId="0" fillId="0" borderId="73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8" xfId="0" applyNumberFormat="1" applyBorder="1" applyAlignment="1" applyProtection="1">
      <alignment/>
      <protection locked="0"/>
    </xf>
    <xf numFmtId="178" fontId="0" fillId="0" borderId="68" xfId="0" applyNumberFormat="1" applyFill="1" applyBorder="1" applyAlignment="1" applyProtection="1">
      <alignment/>
      <protection locked="0"/>
    </xf>
    <xf numFmtId="178" fontId="0" fillId="0" borderId="74" xfId="0" applyNumberFormat="1" applyFill="1" applyBorder="1" applyAlignment="1" applyProtection="1">
      <alignment/>
      <protection locked="0"/>
    </xf>
    <xf numFmtId="38" fontId="0" fillId="0" borderId="25" xfId="49" applyFont="1" applyBorder="1" applyAlignment="1">
      <alignment vertical="center"/>
    </xf>
    <xf numFmtId="38" fontId="0" fillId="0" borderId="89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4" xfId="49" applyFont="1" applyBorder="1" applyAlignment="1" applyProtection="1">
      <alignment vertical="center"/>
      <protection locked="0"/>
    </xf>
    <xf numFmtId="38" fontId="0" fillId="0" borderId="25" xfId="49" applyFont="1" applyBorder="1" applyAlignment="1" applyProtection="1">
      <alignment vertical="center"/>
      <protection locked="0"/>
    </xf>
    <xf numFmtId="38" fontId="0" fillId="0" borderId="25" xfId="49" applyFont="1" applyBorder="1" applyAlignment="1" applyProtection="1">
      <alignment/>
      <protection locked="0"/>
    </xf>
    <xf numFmtId="38" fontId="0" fillId="0" borderId="89" xfId="49" applyFont="1" applyBorder="1" applyAlignment="1" applyProtection="1">
      <alignment/>
      <protection locked="0"/>
    </xf>
    <xf numFmtId="38" fontId="0" fillId="0" borderId="16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4" xfId="49" applyFont="1" applyFill="1" applyBorder="1" applyAlignment="1" applyProtection="1">
      <alignment vertical="center"/>
      <protection locked="0"/>
    </xf>
    <xf numFmtId="38" fontId="0" fillId="0" borderId="25" xfId="49" applyFont="1" applyFill="1" applyBorder="1" applyAlignment="1" applyProtection="1">
      <alignment vertical="center"/>
      <protection locked="0"/>
    </xf>
    <xf numFmtId="38" fontId="0" fillId="0" borderId="25" xfId="49" applyFont="1" applyFill="1" applyBorder="1" applyAlignment="1" applyProtection="1">
      <alignment/>
      <protection locked="0"/>
    </xf>
    <xf numFmtId="38" fontId="0" fillId="0" borderId="89" xfId="49" applyFont="1" applyFill="1" applyBorder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90" xfId="0" applyFont="1" applyBorder="1" applyAlignment="1">
      <alignment horizontal="center"/>
    </xf>
    <xf numFmtId="38" fontId="15" fillId="0" borderId="91" xfId="49" applyFont="1" applyFill="1" applyBorder="1" applyAlignment="1" applyProtection="1">
      <alignment/>
      <protection locked="0"/>
    </xf>
    <xf numFmtId="38" fontId="15" fillId="0" borderId="92" xfId="49" applyFont="1" applyFill="1" applyBorder="1" applyAlignment="1" applyProtection="1">
      <alignment/>
      <protection locked="0"/>
    </xf>
    <xf numFmtId="38" fontId="15" fillId="0" borderId="93" xfId="49" applyFont="1" applyFill="1" applyBorder="1" applyAlignment="1" applyProtection="1">
      <alignment/>
      <protection locked="0"/>
    </xf>
    <xf numFmtId="0" fontId="15" fillId="0" borderId="0" xfId="0" applyFont="1" applyAlignment="1">
      <alignment horizontal="right"/>
    </xf>
    <xf numFmtId="38" fontId="6" fillId="0" borderId="94" xfId="49" applyFon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38" fontId="0" fillId="0" borderId="0" xfId="49" applyFont="1" applyBorder="1" applyAlignment="1">
      <alignment horizontal="distributed" vertical="center" indent="1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178" fontId="0" fillId="0" borderId="30" xfId="0" applyNumberFormat="1" applyBorder="1" applyAlignment="1">
      <alignment horizontal="center" vertical="center"/>
    </xf>
    <xf numFmtId="178" fontId="0" fillId="0" borderId="95" xfId="0" applyNumberFormat="1" applyBorder="1" applyAlignment="1">
      <alignment horizontal="center" vertical="center" wrapText="1"/>
    </xf>
    <xf numFmtId="178" fontId="0" fillId="0" borderId="96" xfId="0" applyNumberFormat="1" applyBorder="1" applyAlignment="1">
      <alignment horizontal="center" vertical="center" wrapText="1"/>
    </xf>
    <xf numFmtId="38" fontId="15" fillId="0" borderId="97" xfId="0" applyNumberFormat="1" applyFont="1" applyBorder="1" applyAlignment="1">
      <alignment/>
    </xf>
    <xf numFmtId="38" fontId="15" fillId="0" borderId="12" xfId="0" applyNumberFormat="1" applyFont="1" applyBorder="1" applyAlignment="1">
      <alignment/>
    </xf>
    <xf numFmtId="38" fontId="15" fillId="0" borderId="98" xfId="0" applyNumberFormat="1" applyFont="1" applyBorder="1" applyAlignment="1">
      <alignment/>
    </xf>
    <xf numFmtId="38" fontId="15" fillId="0" borderId="99" xfId="0" applyNumberFormat="1" applyFont="1" applyBorder="1" applyAlignment="1">
      <alignment/>
    </xf>
    <xf numFmtId="38" fontId="15" fillId="0" borderId="100" xfId="0" applyNumberFormat="1" applyFont="1" applyBorder="1" applyAlignment="1">
      <alignment/>
    </xf>
    <xf numFmtId="38" fontId="15" fillId="0" borderId="21" xfId="0" applyNumberFormat="1" applyFont="1" applyBorder="1" applyAlignment="1">
      <alignment/>
    </xf>
    <xf numFmtId="0" fontId="15" fillId="0" borderId="0" xfId="0" applyFont="1" applyAlignment="1">
      <alignment/>
    </xf>
    <xf numFmtId="38" fontId="15" fillId="0" borderId="101" xfId="49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8" fontId="15" fillId="0" borderId="20" xfId="49" applyFont="1" applyFill="1" applyBorder="1" applyAlignment="1">
      <alignment/>
    </xf>
    <xf numFmtId="38" fontId="15" fillId="0" borderId="48" xfId="49" applyFont="1" applyFill="1" applyBorder="1" applyAlignment="1">
      <alignment/>
    </xf>
    <xf numFmtId="38" fontId="15" fillId="0" borderId="102" xfId="49" applyFont="1" applyFill="1" applyBorder="1" applyAlignment="1">
      <alignment/>
    </xf>
    <xf numFmtId="38" fontId="15" fillId="0" borderId="103" xfId="49" applyFont="1" applyFill="1" applyBorder="1" applyAlignment="1">
      <alignment/>
    </xf>
    <xf numFmtId="38" fontId="15" fillId="0" borderId="104" xfId="49" applyFont="1" applyFill="1" applyBorder="1" applyAlignment="1">
      <alignment/>
    </xf>
    <xf numFmtId="38" fontId="15" fillId="0" borderId="105" xfId="49" applyFont="1" applyFill="1" applyBorder="1" applyAlignment="1">
      <alignment/>
    </xf>
    <xf numFmtId="0" fontId="15" fillId="0" borderId="106" xfId="0" applyFont="1" applyFill="1" applyBorder="1" applyAlignment="1" applyProtection="1">
      <alignment/>
      <protection locked="0"/>
    </xf>
    <xf numFmtId="0" fontId="15" fillId="0" borderId="71" xfId="0" applyFont="1" applyFill="1" applyBorder="1" applyAlignment="1">
      <alignment/>
    </xf>
    <xf numFmtId="0" fontId="15" fillId="0" borderId="107" xfId="0" applyFont="1" applyFill="1" applyBorder="1" applyAlignment="1" applyProtection="1">
      <alignment/>
      <protection locked="0"/>
    </xf>
    <xf numFmtId="0" fontId="15" fillId="0" borderId="108" xfId="0" applyFont="1" applyFill="1" applyBorder="1" applyAlignment="1">
      <alignment horizontal="right"/>
    </xf>
    <xf numFmtId="0" fontId="15" fillId="0" borderId="109" xfId="0" applyFont="1" applyFill="1" applyBorder="1" applyAlignment="1">
      <alignment horizontal="right"/>
    </xf>
    <xf numFmtId="0" fontId="15" fillId="0" borderId="110" xfId="0" applyFont="1" applyFill="1" applyBorder="1" applyAlignment="1">
      <alignment horizontal="right"/>
    </xf>
    <xf numFmtId="0" fontId="15" fillId="0" borderId="108" xfId="0" applyFont="1" applyFill="1" applyBorder="1" applyAlignment="1">
      <alignment horizontal="center"/>
    </xf>
    <xf numFmtId="0" fontId="15" fillId="0" borderId="109" xfId="0" applyFont="1" applyFill="1" applyBorder="1" applyAlignment="1">
      <alignment horizontal="center"/>
    </xf>
    <xf numFmtId="38" fontId="15" fillId="0" borderId="111" xfId="49" applyFont="1" applyFill="1" applyBorder="1" applyAlignment="1" applyProtection="1">
      <alignment/>
      <protection locked="0"/>
    </xf>
    <xf numFmtId="0" fontId="15" fillId="0" borderId="106" xfId="0" applyFont="1" applyFill="1" applyBorder="1" applyAlignment="1">
      <alignment horizontal="center"/>
    </xf>
    <xf numFmtId="0" fontId="15" fillId="0" borderId="112" xfId="0" applyFont="1" applyFill="1" applyBorder="1" applyAlignment="1">
      <alignment horizontal="center"/>
    </xf>
    <xf numFmtId="0" fontId="15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center"/>
    </xf>
    <xf numFmtId="38" fontId="15" fillId="0" borderId="35" xfId="0" applyNumberFormat="1" applyFont="1" applyBorder="1" applyAlignment="1">
      <alignment/>
    </xf>
    <xf numFmtId="38" fontId="15" fillId="0" borderId="95" xfId="0" applyNumberFormat="1" applyFont="1" applyBorder="1" applyAlignment="1">
      <alignment/>
    </xf>
    <xf numFmtId="38" fontId="15" fillId="0" borderId="115" xfId="49" applyFont="1" applyFill="1" applyBorder="1" applyAlignment="1" applyProtection="1">
      <alignment/>
      <protection locked="0"/>
    </xf>
    <xf numFmtId="38" fontId="15" fillId="0" borderId="28" xfId="0" applyNumberFormat="1" applyFont="1" applyBorder="1" applyAlignment="1">
      <alignment/>
    </xf>
    <xf numFmtId="38" fontId="15" fillId="0" borderId="116" xfId="49" applyFont="1" applyFill="1" applyBorder="1" applyAlignment="1" applyProtection="1">
      <alignment/>
      <protection locked="0"/>
    </xf>
    <xf numFmtId="38" fontId="15" fillId="0" borderId="117" xfId="0" applyNumberFormat="1" applyFont="1" applyBorder="1" applyAlignment="1">
      <alignment/>
    </xf>
    <xf numFmtId="38" fontId="15" fillId="0" borderId="118" xfId="0" applyNumberFormat="1" applyFont="1" applyBorder="1" applyAlignment="1">
      <alignment/>
    </xf>
    <xf numFmtId="38" fontId="15" fillId="0" borderId="119" xfId="49" applyFont="1" applyFill="1" applyBorder="1" applyAlignment="1" applyProtection="1">
      <alignment/>
      <protection locked="0"/>
    </xf>
    <xf numFmtId="38" fontId="15" fillId="0" borderId="120" xfId="0" applyNumberFormat="1" applyFont="1" applyBorder="1" applyAlignment="1">
      <alignment/>
    </xf>
    <xf numFmtId="38" fontId="15" fillId="0" borderId="121" xfId="49" applyFont="1" applyFill="1" applyBorder="1" applyAlignment="1" applyProtection="1">
      <alignment/>
      <protection locked="0"/>
    </xf>
    <xf numFmtId="38" fontId="15" fillId="0" borderId="122" xfId="0" applyNumberFormat="1" applyFont="1" applyBorder="1" applyAlignment="1">
      <alignment/>
    </xf>
    <xf numFmtId="38" fontId="15" fillId="0" borderId="123" xfId="49" applyFont="1" applyFill="1" applyBorder="1" applyAlignment="1" applyProtection="1">
      <alignment/>
      <protection locked="0"/>
    </xf>
    <xf numFmtId="38" fontId="15" fillId="0" borderId="124" xfId="0" applyNumberFormat="1" applyFont="1" applyBorder="1" applyAlignment="1">
      <alignment/>
    </xf>
    <xf numFmtId="38" fontId="15" fillId="0" borderId="125" xfId="49" applyFont="1" applyFill="1" applyBorder="1" applyAlignment="1" applyProtection="1">
      <alignment/>
      <protection locked="0"/>
    </xf>
    <xf numFmtId="0" fontId="15" fillId="0" borderId="126" xfId="0" applyFont="1" applyFill="1" applyBorder="1" applyAlignment="1">
      <alignment horizontal="center"/>
    </xf>
    <xf numFmtId="38" fontId="15" fillId="0" borderId="11" xfId="0" applyNumberFormat="1" applyFont="1" applyBorder="1" applyAlignment="1">
      <alignment/>
    </xf>
    <xf numFmtId="38" fontId="15" fillId="0" borderId="127" xfId="0" applyNumberFormat="1" applyFont="1" applyBorder="1" applyAlignment="1">
      <alignment/>
    </xf>
    <xf numFmtId="38" fontId="15" fillId="0" borderId="128" xfId="0" applyNumberFormat="1" applyFont="1" applyBorder="1" applyAlignment="1">
      <alignment/>
    </xf>
    <xf numFmtId="178" fontId="15" fillId="0" borderId="129" xfId="0" applyNumberFormat="1" applyFont="1" applyBorder="1" applyAlignment="1">
      <alignment/>
    </xf>
    <xf numFmtId="178" fontId="15" fillId="0" borderId="59" xfId="0" applyNumberFormat="1" applyFont="1" applyBorder="1" applyAlignment="1">
      <alignment/>
    </xf>
    <xf numFmtId="38" fontId="15" fillId="0" borderId="130" xfId="0" applyNumberFormat="1" applyFont="1" applyBorder="1" applyAlignment="1">
      <alignment/>
    </xf>
    <xf numFmtId="178" fontId="15" fillId="0" borderId="55" xfId="0" applyNumberFormat="1" applyFont="1" applyBorder="1" applyAlignment="1">
      <alignment/>
    </xf>
    <xf numFmtId="38" fontId="15" fillId="0" borderId="131" xfId="0" applyNumberFormat="1" applyFont="1" applyBorder="1" applyAlignment="1">
      <alignment/>
    </xf>
    <xf numFmtId="178" fontId="15" fillId="0" borderId="132" xfId="0" applyNumberFormat="1" applyFont="1" applyBorder="1" applyAlignment="1">
      <alignment/>
    </xf>
    <xf numFmtId="178" fontId="15" fillId="0" borderId="133" xfId="0" applyNumberFormat="1" applyFont="1" applyBorder="1" applyAlignment="1">
      <alignment/>
    </xf>
    <xf numFmtId="38" fontId="15" fillId="0" borderId="134" xfId="0" applyNumberFormat="1" applyFont="1" applyBorder="1" applyAlignment="1">
      <alignment/>
    </xf>
    <xf numFmtId="38" fontId="15" fillId="0" borderId="135" xfId="0" applyNumberFormat="1" applyFont="1" applyBorder="1" applyAlignment="1">
      <alignment/>
    </xf>
    <xf numFmtId="178" fontId="15" fillId="0" borderId="136" xfId="0" applyNumberFormat="1" applyFont="1" applyBorder="1" applyAlignment="1">
      <alignment/>
    </xf>
    <xf numFmtId="38" fontId="15" fillId="0" borderId="137" xfId="0" applyNumberFormat="1" applyFont="1" applyBorder="1" applyAlignment="1">
      <alignment/>
    </xf>
    <xf numFmtId="178" fontId="15" fillId="0" borderId="138" xfId="0" applyNumberFormat="1" applyFont="1" applyBorder="1" applyAlignment="1">
      <alignment/>
    </xf>
    <xf numFmtId="38" fontId="15" fillId="0" borderId="139" xfId="0" applyNumberFormat="1" applyFont="1" applyBorder="1" applyAlignment="1">
      <alignment/>
    </xf>
    <xf numFmtId="38" fontId="15" fillId="0" borderId="140" xfId="0" applyNumberFormat="1" applyFont="1" applyBorder="1" applyAlignment="1">
      <alignment/>
    </xf>
    <xf numFmtId="178" fontId="15" fillId="0" borderId="141" xfId="0" applyNumberFormat="1" applyFont="1" applyBorder="1" applyAlignment="1">
      <alignment/>
    </xf>
    <xf numFmtId="0" fontId="15" fillId="0" borderId="142" xfId="0" applyFont="1" applyFill="1" applyBorder="1" applyAlignment="1">
      <alignment horizontal="center"/>
    </xf>
    <xf numFmtId="0" fontId="17" fillId="0" borderId="109" xfId="0" applyFont="1" applyFill="1" applyBorder="1" applyAlignment="1">
      <alignment horizontal="center"/>
    </xf>
    <xf numFmtId="38" fontId="17" fillId="0" borderId="116" xfId="49" applyFont="1" applyFill="1" applyBorder="1" applyAlignment="1" applyProtection="1">
      <alignment/>
      <protection locked="0"/>
    </xf>
    <xf numFmtId="38" fontId="17" fillId="0" borderId="92" xfId="49" applyFont="1" applyFill="1" applyBorder="1" applyAlignment="1" applyProtection="1">
      <alignment/>
      <protection locked="0"/>
    </xf>
    <xf numFmtId="38" fontId="17" fillId="0" borderId="117" xfId="0" applyNumberFormat="1" applyFont="1" applyBorder="1" applyAlignment="1">
      <alignment/>
    </xf>
    <xf numFmtId="38" fontId="17" fillId="0" borderId="98" xfId="0" applyNumberFormat="1" applyFont="1" applyBorder="1" applyAlignment="1">
      <alignment/>
    </xf>
    <xf numFmtId="38" fontId="17" fillId="0" borderId="103" xfId="49" applyFont="1" applyFill="1" applyBorder="1" applyAlignment="1">
      <alignment/>
    </xf>
    <xf numFmtId="38" fontId="17" fillId="0" borderId="131" xfId="0" applyNumberFormat="1" applyFont="1" applyBorder="1" applyAlignment="1">
      <alignment/>
    </xf>
    <xf numFmtId="178" fontId="17" fillId="0" borderId="55" xfId="0" applyNumberFormat="1" applyFont="1" applyBorder="1" applyAlignment="1">
      <alignment/>
    </xf>
    <xf numFmtId="38" fontId="6" fillId="0" borderId="0" xfId="49" applyFont="1" applyFill="1" applyAlignment="1">
      <alignment horizontal="right" vertical="top"/>
    </xf>
    <xf numFmtId="38" fontId="0" fillId="0" borderId="0" xfId="49" applyFont="1" applyBorder="1" applyAlignment="1">
      <alignment horizontal="right" vertical="center"/>
    </xf>
    <xf numFmtId="38" fontId="0" fillId="0" borderId="17" xfId="49" applyFont="1" applyBorder="1" applyAlignment="1">
      <alignment horizontal="center" vertical="center"/>
    </xf>
    <xf numFmtId="38" fontId="0" fillId="0" borderId="143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44" xfId="49" applyFont="1" applyBorder="1" applyAlignment="1">
      <alignment vertical="center"/>
    </xf>
    <xf numFmtId="38" fontId="0" fillId="0" borderId="145" xfId="49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76" fontId="0" fillId="0" borderId="21" xfId="0" applyNumberFormat="1" applyBorder="1" applyAlignment="1">
      <alignment horizontal="center" vertical="center" wrapText="1"/>
    </xf>
    <xf numFmtId="176" fontId="0" fillId="0" borderId="10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 wrapText="1"/>
    </xf>
    <xf numFmtId="177" fontId="0" fillId="0" borderId="100" xfId="0" applyNumberFormat="1" applyBorder="1" applyAlignment="1">
      <alignment horizontal="center" vertical="center"/>
    </xf>
    <xf numFmtId="177" fontId="0" fillId="0" borderId="100" xfId="0" applyNumberFormat="1" applyBorder="1" applyAlignment="1">
      <alignment horizontal="center" vertical="center" wrapText="1"/>
    </xf>
    <xf numFmtId="0" fontId="0" fillId="0" borderId="146" xfId="0" applyNumberFormat="1" applyBorder="1" applyAlignment="1">
      <alignment horizontal="distributed" vertical="center" indent="1"/>
    </xf>
    <xf numFmtId="0" fontId="0" fillId="0" borderId="16" xfId="0" applyNumberFormat="1" applyBorder="1" applyAlignment="1">
      <alignment horizontal="distributed" vertical="center" indent="1"/>
    </xf>
    <xf numFmtId="0" fontId="0" fillId="0" borderId="47" xfId="0" applyNumberFormat="1" applyBorder="1" applyAlignment="1">
      <alignment horizontal="distributed" vertical="center" indent="1"/>
    </xf>
    <xf numFmtId="178" fontId="0" fillId="0" borderId="0" xfId="0" applyNumberFormat="1" applyBorder="1" applyAlignment="1">
      <alignment horizontal="center" vertical="center"/>
    </xf>
    <xf numFmtId="178" fontId="0" fillId="0" borderId="147" xfId="0" applyNumberFormat="1" applyBorder="1" applyAlignment="1">
      <alignment horizontal="center" vertical="center"/>
    </xf>
    <xf numFmtId="178" fontId="0" fillId="0" borderId="148" xfId="0" applyNumberFormat="1" applyBorder="1" applyAlignment="1">
      <alignment horizontal="center" vertical="center"/>
    </xf>
    <xf numFmtId="177" fontId="0" fillId="0" borderId="149" xfId="0" applyNumberFormat="1" applyBorder="1" applyAlignment="1">
      <alignment horizontal="center" vertical="center"/>
    </xf>
    <xf numFmtId="177" fontId="0" fillId="0" borderId="15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22" xfId="0" applyNumberFormat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6" fontId="16" fillId="0" borderId="149" xfId="0" applyNumberFormat="1" applyFont="1" applyBorder="1" applyAlignment="1">
      <alignment horizontal="center" vertical="center"/>
    </xf>
    <xf numFmtId="176" fontId="0" fillId="0" borderId="149" xfId="0" applyNumberFormat="1" applyBorder="1" applyAlignment="1">
      <alignment horizontal="center" vertical="center"/>
    </xf>
    <xf numFmtId="0" fontId="11" fillId="32" borderId="0" xfId="0" applyFont="1" applyFill="1" applyBorder="1" applyAlignment="1">
      <alignment wrapText="1"/>
    </xf>
    <xf numFmtId="38" fontId="10" fillId="0" borderId="0" xfId="49" applyFont="1" applyAlignment="1">
      <alignment horizontal="left" vertical="center"/>
    </xf>
    <xf numFmtId="38" fontId="6" fillId="0" borderId="149" xfId="49" applyFont="1" applyFill="1" applyBorder="1" applyAlignment="1">
      <alignment horizontal="center" vertical="center"/>
    </xf>
    <xf numFmtId="38" fontId="6" fillId="0" borderId="151" xfId="49" applyFont="1" applyFill="1" applyBorder="1" applyAlignment="1">
      <alignment horizontal="center" vertical="center" wrapText="1"/>
    </xf>
    <xf numFmtId="38" fontId="6" fillId="0" borderId="150" xfId="49" applyFont="1" applyFill="1" applyBorder="1" applyAlignment="1">
      <alignment horizontal="center" vertical="center"/>
    </xf>
    <xf numFmtId="38" fontId="6" fillId="0" borderId="97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83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35" xfId="49" applyFont="1" applyFill="1" applyBorder="1" applyAlignment="1">
      <alignment horizontal="center" vertical="center" wrapText="1"/>
    </xf>
    <xf numFmtId="38" fontId="6" fillId="0" borderId="37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8" fontId="0" fillId="0" borderId="83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38" fontId="5" fillId="0" borderId="0" xfId="49" applyFont="1" applyAlignment="1">
      <alignment horizontal="left" vertical="center" wrapText="1"/>
    </xf>
    <xf numFmtId="0" fontId="15" fillId="0" borderId="147" xfId="0" applyFont="1" applyFill="1" applyBorder="1" applyAlignment="1">
      <alignment horizontal="distributed" vertical="center" wrapText="1"/>
    </xf>
    <xf numFmtId="0" fontId="15" fillId="0" borderId="55" xfId="0" applyFont="1" applyFill="1" applyBorder="1" applyAlignment="1">
      <alignment horizontal="distributed" vertical="center"/>
    </xf>
    <xf numFmtId="0" fontId="15" fillId="0" borderId="152" xfId="0" applyFont="1" applyFill="1" applyBorder="1" applyAlignment="1">
      <alignment horizontal="distributed" vertical="center"/>
    </xf>
    <xf numFmtId="0" fontId="15" fillId="0" borderId="15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54" xfId="0" applyFont="1" applyFill="1" applyBorder="1" applyAlignment="1" applyProtection="1">
      <alignment horizontal="center"/>
      <protection locked="0"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15" fillId="0" borderId="157" xfId="0" applyFont="1" applyFill="1" applyBorder="1" applyAlignment="1" applyProtection="1">
      <alignment horizontal="center"/>
      <protection locked="0"/>
    </xf>
    <xf numFmtId="0" fontId="15" fillId="0" borderId="158" xfId="0" applyFont="1" applyFill="1" applyBorder="1" applyAlignment="1" applyProtection="1">
      <alignment horizontal="center"/>
      <protection locked="0"/>
    </xf>
    <xf numFmtId="0" fontId="15" fillId="0" borderId="159" xfId="0" applyFont="1" applyFill="1" applyBorder="1" applyAlignment="1" applyProtection="1">
      <alignment horizontal="center"/>
      <protection locked="0"/>
    </xf>
    <xf numFmtId="0" fontId="15" fillId="0" borderId="154" xfId="0" applyFont="1" applyFill="1" applyBorder="1" applyAlignment="1">
      <alignment horizontal="center"/>
    </xf>
    <xf numFmtId="0" fontId="15" fillId="0" borderId="155" xfId="0" applyFont="1" applyFill="1" applyBorder="1" applyAlignment="1">
      <alignment horizontal="center"/>
    </xf>
    <xf numFmtId="0" fontId="15" fillId="0" borderId="15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9525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762000"/>
          <a:ext cx="12858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8" customWidth="1"/>
    <col min="2" max="6" width="9.125" style="7" bestFit="1" customWidth="1"/>
    <col min="7" max="7" width="9.125" style="8" bestFit="1" customWidth="1"/>
    <col min="8" max="8" width="10.875" style="7" bestFit="1" customWidth="1"/>
    <col min="9" max="9" width="9.125" style="8" bestFit="1" customWidth="1"/>
    <col min="10" max="16384" width="9.00390625" style="8" customWidth="1"/>
  </cols>
  <sheetData>
    <row r="1" spans="1:7" ht="18" customHeight="1">
      <c r="A1" s="4" t="s">
        <v>89</v>
      </c>
      <c r="B1" s="5"/>
      <c r="C1" s="5"/>
      <c r="D1" s="5"/>
      <c r="E1" s="5"/>
      <c r="F1" s="5"/>
      <c r="G1" s="6"/>
    </row>
    <row r="2" spans="1:7" ht="15" customHeight="1">
      <c r="A2" s="40" t="s">
        <v>97</v>
      </c>
      <c r="B2" s="5"/>
      <c r="C2" s="5"/>
      <c r="D2" s="5"/>
      <c r="E2" s="5"/>
      <c r="F2" s="5"/>
      <c r="G2" s="6"/>
    </row>
    <row r="3" spans="1:7" ht="13.5">
      <c r="A3" s="86" t="s">
        <v>216</v>
      </c>
      <c r="B3" s="5"/>
      <c r="C3" s="5"/>
      <c r="D3" s="5"/>
      <c r="E3" s="5"/>
      <c r="F3" s="5"/>
      <c r="G3" s="6"/>
    </row>
    <row r="4" spans="1:9" ht="14.25" thickBot="1">
      <c r="A4" s="86"/>
      <c r="B4" s="5"/>
      <c r="C4" s="5"/>
      <c r="D4" s="5"/>
      <c r="E4" s="5"/>
      <c r="F4" s="5"/>
      <c r="G4" s="6"/>
      <c r="I4" s="41" t="s">
        <v>336</v>
      </c>
    </row>
    <row r="5" spans="1:10" ht="15" customHeight="1">
      <c r="A5" s="455" t="s">
        <v>62</v>
      </c>
      <c r="B5" s="457" t="s">
        <v>90</v>
      </c>
      <c r="C5" s="457"/>
      <c r="D5" s="457"/>
      <c r="E5" s="458" t="s">
        <v>334</v>
      </c>
      <c r="F5" s="458" t="s">
        <v>91</v>
      </c>
      <c r="G5" s="451" t="s">
        <v>92</v>
      </c>
      <c r="H5" s="453" t="s">
        <v>93</v>
      </c>
      <c r="I5" s="454"/>
      <c r="J5" s="6"/>
    </row>
    <row r="6" spans="1:10" ht="15" customHeight="1">
      <c r="A6" s="456"/>
      <c r="B6" s="187" t="s">
        <v>66</v>
      </c>
      <c r="C6" s="270" t="s">
        <v>2</v>
      </c>
      <c r="D6" s="134" t="s">
        <v>3</v>
      </c>
      <c r="E6" s="459"/>
      <c r="F6" s="460"/>
      <c r="G6" s="452"/>
      <c r="H6" s="277" t="s">
        <v>94</v>
      </c>
      <c r="I6" s="115" t="s">
        <v>335</v>
      </c>
      <c r="J6" s="6"/>
    </row>
    <row r="7" spans="1:10" ht="15" customHeight="1">
      <c r="A7" s="36" t="s">
        <v>242</v>
      </c>
      <c r="B7" s="188">
        <v>16339</v>
      </c>
      <c r="C7" s="271">
        <v>8175</v>
      </c>
      <c r="D7" s="119">
        <v>8164</v>
      </c>
      <c r="E7" s="120">
        <v>3739</v>
      </c>
      <c r="F7" s="120">
        <v>837</v>
      </c>
      <c r="G7" s="127">
        <v>4.369884995988232</v>
      </c>
      <c r="H7" s="278">
        <v>3850</v>
      </c>
      <c r="I7" s="191">
        <v>30.827127872527825</v>
      </c>
      <c r="J7" s="6"/>
    </row>
    <row r="8" spans="1:9" ht="14.25" customHeight="1">
      <c r="A8" s="36">
        <v>38</v>
      </c>
      <c r="B8" s="189">
        <v>17936</v>
      </c>
      <c r="C8" s="272">
        <v>8928</v>
      </c>
      <c r="D8" s="37">
        <v>9008</v>
      </c>
      <c r="E8" s="121">
        <v>4133</v>
      </c>
      <c r="F8" s="121">
        <v>918</v>
      </c>
      <c r="G8" s="128">
        <v>4.339704814904428</v>
      </c>
      <c r="H8" s="279">
        <v>1597</v>
      </c>
      <c r="I8" s="6">
        <v>9.774159985311218</v>
      </c>
    </row>
    <row r="9" spans="1:9" ht="14.25" customHeight="1">
      <c r="A9" s="36">
        <v>39</v>
      </c>
      <c r="B9" s="189">
        <v>20164</v>
      </c>
      <c r="C9" s="272">
        <v>10106</v>
      </c>
      <c r="D9" s="37">
        <v>10058</v>
      </c>
      <c r="E9" s="121">
        <v>4930</v>
      </c>
      <c r="F9" s="121">
        <v>1032</v>
      </c>
      <c r="G9" s="128">
        <v>4.090060851926978</v>
      </c>
      <c r="H9" s="279">
        <v>2228</v>
      </c>
      <c r="I9" s="6">
        <v>12.421944692239071</v>
      </c>
    </row>
    <row r="10" spans="1:9" ht="14.25" customHeight="1">
      <c r="A10" s="36">
        <v>40</v>
      </c>
      <c r="B10" s="189">
        <v>23593</v>
      </c>
      <c r="C10" s="272">
        <v>11846</v>
      </c>
      <c r="D10" s="37">
        <v>11747</v>
      </c>
      <c r="E10" s="121">
        <v>6038</v>
      </c>
      <c r="F10" s="121">
        <v>1208</v>
      </c>
      <c r="G10" s="128">
        <v>3.907419675389202</v>
      </c>
      <c r="H10" s="279">
        <v>3429</v>
      </c>
      <c r="I10" s="6">
        <v>17.00555445348145</v>
      </c>
    </row>
    <row r="11" spans="1:9" ht="14.25" customHeight="1">
      <c r="A11" s="36">
        <v>41</v>
      </c>
      <c r="B11" s="189">
        <v>28089</v>
      </c>
      <c r="C11" s="272">
        <v>14103</v>
      </c>
      <c r="D11" s="37">
        <v>13986</v>
      </c>
      <c r="E11" s="121">
        <v>7517</v>
      </c>
      <c r="F11" s="121">
        <v>1438</v>
      </c>
      <c r="G11" s="128">
        <v>3.7367300784887587</v>
      </c>
      <c r="H11" s="279">
        <v>4496</v>
      </c>
      <c r="I11" s="6">
        <v>19.05649980926546</v>
      </c>
    </row>
    <row r="12" spans="1:9" ht="14.25" customHeight="1">
      <c r="A12" s="36">
        <v>42</v>
      </c>
      <c r="B12" s="189">
        <v>33705</v>
      </c>
      <c r="C12" s="272">
        <v>16898</v>
      </c>
      <c r="D12" s="37">
        <v>16807</v>
      </c>
      <c r="E12" s="121">
        <v>9230</v>
      </c>
      <c r="F12" s="121">
        <v>1726</v>
      </c>
      <c r="G12" s="128">
        <v>3.651679306608884</v>
      </c>
      <c r="H12" s="279">
        <v>5616</v>
      </c>
      <c r="I12" s="6">
        <v>19.9935917975008</v>
      </c>
    </row>
    <row r="13" spans="1:9" ht="14.25" customHeight="1">
      <c r="A13" s="36">
        <v>43</v>
      </c>
      <c r="B13" s="189">
        <v>39403</v>
      </c>
      <c r="C13" s="272">
        <v>19805</v>
      </c>
      <c r="D13" s="37">
        <v>19598</v>
      </c>
      <c r="E13" s="121">
        <v>10992</v>
      </c>
      <c r="F13" s="121">
        <v>2018</v>
      </c>
      <c r="G13" s="128">
        <v>3.584697962154294</v>
      </c>
      <c r="H13" s="279">
        <v>5698</v>
      </c>
      <c r="I13" s="6">
        <v>16.905503634475597</v>
      </c>
    </row>
    <row r="14" spans="1:9" ht="14.25" customHeight="1">
      <c r="A14" s="36">
        <v>44</v>
      </c>
      <c r="B14" s="189">
        <v>45566</v>
      </c>
      <c r="C14" s="272">
        <v>22855</v>
      </c>
      <c r="D14" s="37">
        <v>22711</v>
      </c>
      <c r="E14" s="121">
        <v>12867</v>
      </c>
      <c r="F14" s="121">
        <v>2333</v>
      </c>
      <c r="G14" s="128">
        <v>3.5413072200202067</v>
      </c>
      <c r="H14" s="279">
        <v>6163</v>
      </c>
      <c r="I14" s="6">
        <v>15.640941045098089</v>
      </c>
    </row>
    <row r="15" spans="1:9" ht="14.25" customHeight="1">
      <c r="A15" s="36">
        <v>45</v>
      </c>
      <c r="B15" s="189">
        <v>52019</v>
      </c>
      <c r="C15" s="272">
        <v>26103</v>
      </c>
      <c r="D15" s="37">
        <v>25916</v>
      </c>
      <c r="E15" s="121">
        <v>14807</v>
      </c>
      <c r="F15" s="121">
        <v>2664</v>
      </c>
      <c r="G15" s="128">
        <v>3.51313567907071</v>
      </c>
      <c r="H15" s="279">
        <v>6453</v>
      </c>
      <c r="I15" s="6">
        <v>14.161875082298206</v>
      </c>
    </row>
    <row r="16" spans="1:9" ht="14.25" customHeight="1">
      <c r="A16" s="36">
        <v>46</v>
      </c>
      <c r="B16" s="189">
        <v>57246</v>
      </c>
      <c r="C16" s="272">
        <v>28823</v>
      </c>
      <c r="D16" s="37">
        <v>28423</v>
      </c>
      <c r="E16" s="121">
        <v>16422</v>
      </c>
      <c r="F16" s="121">
        <v>2931</v>
      </c>
      <c r="G16" s="128">
        <v>3.4859335038363173</v>
      </c>
      <c r="H16" s="279">
        <v>5227</v>
      </c>
      <c r="I16" s="6">
        <v>10.048251600376785</v>
      </c>
    </row>
    <row r="17" spans="1:9" ht="14.25" customHeight="1">
      <c r="A17" s="36">
        <v>47</v>
      </c>
      <c r="B17" s="189">
        <v>61650</v>
      </c>
      <c r="C17" s="272">
        <v>31067</v>
      </c>
      <c r="D17" s="37">
        <v>30583</v>
      </c>
      <c r="E17" s="121">
        <v>17700</v>
      </c>
      <c r="F17" s="121">
        <v>3157</v>
      </c>
      <c r="G17" s="128">
        <v>3.483050847457627</v>
      </c>
      <c r="H17" s="279">
        <v>4404</v>
      </c>
      <c r="I17" s="6">
        <v>7.693113929357509</v>
      </c>
    </row>
    <row r="18" spans="1:9" ht="14.25" customHeight="1">
      <c r="A18" s="36">
        <v>48</v>
      </c>
      <c r="B18" s="189">
        <v>65492</v>
      </c>
      <c r="C18" s="272">
        <v>32969</v>
      </c>
      <c r="D18" s="37">
        <v>32523</v>
      </c>
      <c r="E18" s="121">
        <v>18950</v>
      </c>
      <c r="F18" s="121">
        <v>3353</v>
      </c>
      <c r="G18" s="128">
        <v>3.456042216358839</v>
      </c>
      <c r="H18" s="279">
        <v>3842</v>
      </c>
      <c r="I18" s="6">
        <v>6.231954582319546</v>
      </c>
    </row>
    <row r="19" spans="1:9" ht="14.25" customHeight="1">
      <c r="A19" s="36">
        <v>49</v>
      </c>
      <c r="B19" s="189">
        <v>67847</v>
      </c>
      <c r="C19" s="272">
        <v>34151</v>
      </c>
      <c r="D19" s="37">
        <v>33696</v>
      </c>
      <c r="E19" s="121">
        <v>19671</v>
      </c>
      <c r="F19" s="121">
        <v>3474</v>
      </c>
      <c r="G19" s="128">
        <v>3.4490874891972956</v>
      </c>
      <c r="H19" s="279">
        <v>2355</v>
      </c>
      <c r="I19" s="6">
        <v>3.595859036218164</v>
      </c>
    </row>
    <row r="20" spans="1:9" ht="14.25" customHeight="1">
      <c r="A20" s="36">
        <v>50</v>
      </c>
      <c r="B20" s="189">
        <v>69795</v>
      </c>
      <c r="C20" s="272">
        <v>35050</v>
      </c>
      <c r="D20" s="37">
        <v>34745</v>
      </c>
      <c r="E20" s="121">
        <v>20274</v>
      </c>
      <c r="F20" s="121">
        <v>3576</v>
      </c>
      <c r="G20" s="128">
        <v>3.4425865640722106</v>
      </c>
      <c r="H20" s="279">
        <v>1948</v>
      </c>
      <c r="I20" s="6">
        <v>2.8711660058661397</v>
      </c>
    </row>
    <row r="21" spans="1:9" ht="14.25" customHeight="1">
      <c r="A21" s="36">
        <v>51</v>
      </c>
      <c r="B21" s="189">
        <v>71863</v>
      </c>
      <c r="C21" s="272">
        <v>36134</v>
      </c>
      <c r="D21" s="37">
        <v>35729</v>
      </c>
      <c r="E21" s="121">
        <v>20935</v>
      </c>
      <c r="F21" s="121">
        <v>3682</v>
      </c>
      <c r="G21" s="128">
        <v>3.432672557917363</v>
      </c>
      <c r="H21" s="279">
        <v>2068</v>
      </c>
      <c r="I21" s="6">
        <v>2.9629629629629632</v>
      </c>
    </row>
    <row r="22" spans="1:9" ht="14.25" customHeight="1">
      <c r="A22" s="36">
        <v>52</v>
      </c>
      <c r="B22" s="189">
        <v>73207</v>
      </c>
      <c r="C22" s="272">
        <v>36882</v>
      </c>
      <c r="D22" s="37">
        <v>36325</v>
      </c>
      <c r="E22" s="121">
        <v>21374</v>
      </c>
      <c r="F22" s="121">
        <v>3750</v>
      </c>
      <c r="G22" s="128">
        <v>3.425049125105268</v>
      </c>
      <c r="H22" s="279">
        <v>1344</v>
      </c>
      <c r="I22" s="6">
        <v>1.8702252897875125</v>
      </c>
    </row>
    <row r="23" spans="1:9" ht="14.25" customHeight="1">
      <c r="A23" s="36">
        <v>53</v>
      </c>
      <c r="B23" s="189">
        <v>75315</v>
      </c>
      <c r="C23" s="272">
        <v>37925</v>
      </c>
      <c r="D23" s="37">
        <v>37390</v>
      </c>
      <c r="E23" s="121">
        <v>22237</v>
      </c>
      <c r="F23" s="121">
        <v>3858</v>
      </c>
      <c r="G23" s="128">
        <v>3.3869226964068893</v>
      </c>
      <c r="H23" s="279">
        <v>2108</v>
      </c>
      <c r="I23" s="6">
        <v>2.8795060581638365</v>
      </c>
    </row>
    <row r="24" spans="1:9" ht="14.25" customHeight="1">
      <c r="A24" s="36">
        <v>54</v>
      </c>
      <c r="B24" s="189">
        <v>77365</v>
      </c>
      <c r="C24" s="272">
        <v>38963</v>
      </c>
      <c r="D24" s="37">
        <v>38402</v>
      </c>
      <c r="E24" s="121">
        <v>22825</v>
      </c>
      <c r="F24" s="121">
        <v>3963</v>
      </c>
      <c r="G24" s="128">
        <v>3.389485213581599</v>
      </c>
      <c r="H24" s="279">
        <v>2050</v>
      </c>
      <c r="I24" s="6">
        <v>2.7219013476731067</v>
      </c>
    </row>
    <row r="25" spans="1:9" ht="14.25" customHeight="1">
      <c r="A25" s="36">
        <v>55</v>
      </c>
      <c r="B25" s="189">
        <v>79587</v>
      </c>
      <c r="C25" s="272">
        <v>40194</v>
      </c>
      <c r="D25" s="37">
        <v>39393</v>
      </c>
      <c r="E25" s="121">
        <v>23623</v>
      </c>
      <c r="F25" s="121">
        <v>4077</v>
      </c>
      <c r="G25" s="128">
        <v>3.369047115099691</v>
      </c>
      <c r="H25" s="279">
        <v>2222</v>
      </c>
      <c r="I25" s="6">
        <v>2.872099786725263</v>
      </c>
    </row>
    <row r="26" spans="1:9" ht="14.25" customHeight="1">
      <c r="A26" s="36">
        <v>56</v>
      </c>
      <c r="B26" s="189">
        <v>80526</v>
      </c>
      <c r="C26" s="272">
        <v>40653</v>
      </c>
      <c r="D26" s="37">
        <v>39873</v>
      </c>
      <c r="E26" s="121">
        <v>24074</v>
      </c>
      <c r="F26" s="121">
        <v>4125</v>
      </c>
      <c r="G26" s="128">
        <v>3.3449364459582953</v>
      </c>
      <c r="H26" s="279">
        <v>939</v>
      </c>
      <c r="I26" s="6">
        <v>1.1798409287949037</v>
      </c>
    </row>
    <row r="27" spans="1:9" ht="14.25" customHeight="1">
      <c r="A27" s="36">
        <v>57</v>
      </c>
      <c r="B27" s="189">
        <v>81541</v>
      </c>
      <c r="C27" s="272">
        <v>41043</v>
      </c>
      <c r="D27" s="37">
        <v>40498</v>
      </c>
      <c r="E27" s="121">
        <v>24592</v>
      </c>
      <c r="F27" s="121">
        <v>4177</v>
      </c>
      <c r="G27" s="128">
        <v>3.3157530904359143</v>
      </c>
      <c r="H27" s="279">
        <v>1015</v>
      </c>
      <c r="I27" s="6">
        <v>1.2604624593299059</v>
      </c>
    </row>
    <row r="28" spans="1:9" ht="14.25" customHeight="1">
      <c r="A28" s="36">
        <v>58</v>
      </c>
      <c r="B28" s="189">
        <v>82681</v>
      </c>
      <c r="C28" s="272">
        <v>41713</v>
      </c>
      <c r="D28" s="37">
        <v>40968</v>
      </c>
      <c r="E28" s="121">
        <v>25167</v>
      </c>
      <c r="F28" s="121">
        <v>4236</v>
      </c>
      <c r="G28" s="128">
        <v>3.2852942345134504</v>
      </c>
      <c r="H28" s="279">
        <v>1140</v>
      </c>
      <c r="I28" s="6">
        <v>1.3980696827362922</v>
      </c>
    </row>
    <row r="29" spans="1:9" ht="14.25" customHeight="1">
      <c r="A29" s="36">
        <v>59</v>
      </c>
      <c r="B29" s="189">
        <v>84518</v>
      </c>
      <c r="C29" s="272">
        <v>42588</v>
      </c>
      <c r="D29" s="37">
        <v>41930</v>
      </c>
      <c r="E29" s="121">
        <v>25991</v>
      </c>
      <c r="F29" s="121">
        <v>4330</v>
      </c>
      <c r="G29" s="128">
        <v>3.2518179369781848</v>
      </c>
      <c r="H29" s="279">
        <v>1837</v>
      </c>
      <c r="I29" s="6">
        <v>2.2217921892575077</v>
      </c>
    </row>
    <row r="30" spans="1:9" ht="14.25" customHeight="1">
      <c r="A30" s="36">
        <v>60</v>
      </c>
      <c r="B30" s="189">
        <v>85636</v>
      </c>
      <c r="C30" s="272">
        <v>43198</v>
      </c>
      <c r="D30" s="37">
        <v>42438</v>
      </c>
      <c r="E30" s="121">
        <v>26575</v>
      </c>
      <c r="F30" s="121">
        <v>4387</v>
      </c>
      <c r="G30" s="128">
        <v>3.2224270931326435</v>
      </c>
      <c r="H30" s="279">
        <v>1118</v>
      </c>
      <c r="I30" s="6">
        <v>1.3227951442296315</v>
      </c>
    </row>
    <row r="31" spans="1:9" ht="14.25" customHeight="1">
      <c r="A31" s="36">
        <v>61</v>
      </c>
      <c r="B31" s="189">
        <v>87525</v>
      </c>
      <c r="C31" s="272">
        <v>44121</v>
      </c>
      <c r="D31" s="37">
        <v>43404</v>
      </c>
      <c r="E31" s="121">
        <v>27412</v>
      </c>
      <c r="F31" s="121">
        <v>4484</v>
      </c>
      <c r="G31" s="128">
        <v>3.1929446957536847</v>
      </c>
      <c r="H31" s="279">
        <v>1889</v>
      </c>
      <c r="I31" s="6">
        <v>2.2058480078471674</v>
      </c>
    </row>
    <row r="32" spans="1:9" ht="14.25" customHeight="1">
      <c r="A32" s="36">
        <v>62</v>
      </c>
      <c r="B32" s="189">
        <v>90215</v>
      </c>
      <c r="C32" s="272">
        <v>45583</v>
      </c>
      <c r="D32" s="37">
        <v>44632</v>
      </c>
      <c r="E32" s="121">
        <v>28895</v>
      </c>
      <c r="F32" s="121">
        <v>4622</v>
      </c>
      <c r="G32" s="128">
        <v>3.1221664647862952</v>
      </c>
      <c r="H32" s="279">
        <v>2690</v>
      </c>
      <c r="I32" s="6">
        <v>3.0734075978291915</v>
      </c>
    </row>
    <row r="33" spans="1:9" ht="14.25" customHeight="1">
      <c r="A33" s="36">
        <v>63</v>
      </c>
      <c r="B33" s="189">
        <v>92497</v>
      </c>
      <c r="C33" s="272">
        <v>46819</v>
      </c>
      <c r="D33" s="37">
        <v>45678</v>
      </c>
      <c r="E33" s="121">
        <v>30199</v>
      </c>
      <c r="F33" s="121">
        <v>4739</v>
      </c>
      <c r="G33" s="128">
        <v>3.062915990595715</v>
      </c>
      <c r="H33" s="279">
        <v>2282</v>
      </c>
      <c r="I33" s="6">
        <v>2.5295128304605665</v>
      </c>
    </row>
    <row r="34" spans="1:9" ht="14.25" customHeight="1">
      <c r="A34" s="36" t="s">
        <v>95</v>
      </c>
      <c r="B34" s="189">
        <v>93632</v>
      </c>
      <c r="C34" s="272">
        <v>47534</v>
      </c>
      <c r="D34" s="37">
        <v>46098</v>
      </c>
      <c r="E34" s="121">
        <v>31068</v>
      </c>
      <c r="F34" s="121">
        <v>4797</v>
      </c>
      <c r="G34" s="128">
        <v>3.013776232779709</v>
      </c>
      <c r="H34" s="279">
        <v>1135</v>
      </c>
      <c r="I34" s="6">
        <v>1.2270668237888795</v>
      </c>
    </row>
    <row r="35" spans="1:9" ht="14.25" customHeight="1">
      <c r="A35" s="36">
        <v>2</v>
      </c>
      <c r="B35" s="189">
        <v>94346</v>
      </c>
      <c r="C35" s="272">
        <v>47843</v>
      </c>
      <c r="D35" s="37">
        <v>46503</v>
      </c>
      <c r="E35" s="121">
        <v>31756</v>
      </c>
      <c r="F35" s="121">
        <v>4789</v>
      </c>
      <c r="G35" s="128">
        <v>2.9709661166393753</v>
      </c>
      <c r="H35" s="279">
        <v>714</v>
      </c>
      <c r="I35" s="6">
        <v>0.7625598086124402</v>
      </c>
    </row>
    <row r="36" spans="1:9" ht="14.25" customHeight="1">
      <c r="A36" s="36">
        <v>3</v>
      </c>
      <c r="B36" s="189">
        <v>94878</v>
      </c>
      <c r="C36" s="272">
        <v>48239</v>
      </c>
      <c r="D36" s="37">
        <v>46639</v>
      </c>
      <c r="E36" s="121">
        <v>32561</v>
      </c>
      <c r="F36" s="121">
        <v>4816</v>
      </c>
      <c r="G36" s="128">
        <v>2.9138539971131108</v>
      </c>
      <c r="H36" s="279">
        <v>532</v>
      </c>
      <c r="I36" s="6">
        <v>0.5638818815848048</v>
      </c>
    </row>
    <row r="37" spans="1:9" ht="14.25" customHeight="1">
      <c r="A37" s="36">
        <v>4</v>
      </c>
      <c r="B37" s="189">
        <v>95427</v>
      </c>
      <c r="C37" s="272">
        <v>48539</v>
      </c>
      <c r="D37" s="37">
        <v>46888</v>
      </c>
      <c r="E37" s="121">
        <v>33302</v>
      </c>
      <c r="F37" s="121">
        <v>4844</v>
      </c>
      <c r="G37" s="128">
        <v>2.8655035733589576</v>
      </c>
      <c r="H37" s="279">
        <v>549</v>
      </c>
      <c r="I37" s="6">
        <v>0.5786378296338456</v>
      </c>
    </row>
    <row r="38" spans="1:9" ht="14.25" customHeight="1">
      <c r="A38" s="36">
        <v>5</v>
      </c>
      <c r="B38" s="189">
        <v>94939</v>
      </c>
      <c r="C38" s="272">
        <v>48262</v>
      </c>
      <c r="D38" s="37">
        <v>46677</v>
      </c>
      <c r="E38" s="121">
        <v>33498</v>
      </c>
      <c r="F38" s="121">
        <v>4819</v>
      </c>
      <c r="G38" s="128">
        <v>2.83416920413159</v>
      </c>
      <c r="H38" s="279">
        <v>-488</v>
      </c>
      <c r="I38" s="6">
        <v>-0.5113856665304369</v>
      </c>
    </row>
    <row r="39" spans="1:9" ht="14.25" customHeight="1">
      <c r="A39" s="36">
        <v>6</v>
      </c>
      <c r="B39" s="189">
        <v>95845</v>
      </c>
      <c r="C39" s="273">
        <v>48771</v>
      </c>
      <c r="D39" s="116">
        <v>47074</v>
      </c>
      <c r="E39" s="122">
        <v>34286</v>
      </c>
      <c r="F39" s="121">
        <v>4865.228426395939</v>
      </c>
      <c r="G39" s="128">
        <v>2.7954558712010735</v>
      </c>
      <c r="H39" s="279">
        <v>906</v>
      </c>
      <c r="I39" s="6">
        <v>0.9542969696331328</v>
      </c>
    </row>
    <row r="40" spans="1:9" ht="14.25" customHeight="1">
      <c r="A40" s="36">
        <v>7</v>
      </c>
      <c r="B40" s="189">
        <v>96121</v>
      </c>
      <c r="C40" s="273">
        <v>48804</v>
      </c>
      <c r="D40" s="116">
        <v>47317</v>
      </c>
      <c r="E40" s="122">
        <v>34657</v>
      </c>
      <c r="F40" s="121">
        <v>4879.238578680203</v>
      </c>
      <c r="G40" s="128">
        <v>2.7734945321291513</v>
      </c>
      <c r="H40" s="279">
        <v>276</v>
      </c>
      <c r="I40" s="6">
        <v>0.287964943398195</v>
      </c>
    </row>
    <row r="41" spans="1:9" ht="14.25" customHeight="1">
      <c r="A41" s="36">
        <v>8</v>
      </c>
      <c r="B41" s="189">
        <v>96467</v>
      </c>
      <c r="C41" s="273">
        <v>48963</v>
      </c>
      <c r="D41" s="116">
        <v>47504</v>
      </c>
      <c r="E41" s="122">
        <v>35258</v>
      </c>
      <c r="F41" s="121">
        <v>4896.802030456853</v>
      </c>
      <c r="G41" s="128">
        <v>2.736031538941517</v>
      </c>
      <c r="H41" s="279">
        <v>346</v>
      </c>
      <c r="I41" s="6">
        <v>0.3599629633482798</v>
      </c>
    </row>
    <row r="42" spans="1:9" ht="14.25" customHeight="1">
      <c r="A42" s="36">
        <v>9</v>
      </c>
      <c r="B42" s="189">
        <v>97511</v>
      </c>
      <c r="C42" s="273">
        <v>49498</v>
      </c>
      <c r="D42" s="116">
        <v>48013</v>
      </c>
      <c r="E42" s="122">
        <v>36168</v>
      </c>
      <c r="F42" s="121">
        <v>4949.796954314721</v>
      </c>
      <c r="G42" s="128">
        <v>2.696057288210573</v>
      </c>
      <c r="H42" s="279">
        <v>1044</v>
      </c>
      <c r="I42" s="6">
        <v>1.0822353758280034</v>
      </c>
    </row>
    <row r="43" spans="1:9" ht="14.25" customHeight="1">
      <c r="A43" s="36">
        <v>10</v>
      </c>
      <c r="B43" s="189">
        <v>98762</v>
      </c>
      <c r="C43" s="273">
        <v>50021</v>
      </c>
      <c r="D43" s="116">
        <v>48741</v>
      </c>
      <c r="E43" s="122">
        <v>37113</v>
      </c>
      <c r="F43" s="121">
        <v>5013.299492385787</v>
      </c>
      <c r="G43" s="128">
        <v>2.6611160509794414</v>
      </c>
      <c r="H43" s="279">
        <v>1251</v>
      </c>
      <c r="I43" s="6">
        <v>1.2829321820102346</v>
      </c>
    </row>
    <row r="44" spans="1:9" ht="14.25" customHeight="1">
      <c r="A44" s="41">
        <v>11</v>
      </c>
      <c r="B44" s="189">
        <v>100762</v>
      </c>
      <c r="C44" s="273">
        <v>51025</v>
      </c>
      <c r="D44" s="116">
        <v>49737</v>
      </c>
      <c r="E44" s="122">
        <v>38360</v>
      </c>
      <c r="F44" s="121">
        <v>5114.822335025381</v>
      </c>
      <c r="G44" s="128">
        <v>2.6267466110531803</v>
      </c>
      <c r="H44" s="279">
        <v>2000</v>
      </c>
      <c r="I44" s="6">
        <v>2.0250703711953992</v>
      </c>
    </row>
    <row r="45" spans="1:9" ht="14.25" customHeight="1">
      <c r="A45" s="41">
        <v>12</v>
      </c>
      <c r="B45" s="189">
        <v>102277</v>
      </c>
      <c r="C45" s="273">
        <v>51730</v>
      </c>
      <c r="D45" s="116">
        <v>50547</v>
      </c>
      <c r="E45" s="122">
        <v>39356</v>
      </c>
      <c r="F45" s="121">
        <v>5191.725888324873</v>
      </c>
      <c r="G45" s="128">
        <v>2.5987651184063423</v>
      </c>
      <c r="H45" s="279">
        <v>1515</v>
      </c>
      <c r="I45" s="6">
        <v>1.503543002322304</v>
      </c>
    </row>
    <row r="46" spans="1:9" ht="14.25" customHeight="1">
      <c r="A46" s="43">
        <v>13</v>
      </c>
      <c r="B46" s="189">
        <v>102436</v>
      </c>
      <c r="C46" s="273">
        <v>51823</v>
      </c>
      <c r="D46" s="116">
        <v>50613</v>
      </c>
      <c r="E46" s="122">
        <v>39915</v>
      </c>
      <c r="F46" s="121">
        <v>5199.796954314721</v>
      </c>
      <c r="G46" s="128">
        <v>2.566353501190029</v>
      </c>
      <c r="H46" s="279">
        <v>159</v>
      </c>
      <c r="I46" s="6">
        <v>0.1554601718861523</v>
      </c>
    </row>
    <row r="47" spans="1:9" ht="14.25" customHeight="1">
      <c r="A47" s="41">
        <v>14</v>
      </c>
      <c r="B47" s="189">
        <v>102881</v>
      </c>
      <c r="C47" s="273">
        <v>52049</v>
      </c>
      <c r="D47" s="116">
        <v>50832</v>
      </c>
      <c r="E47" s="122">
        <v>40523</v>
      </c>
      <c r="F47" s="121">
        <v>5222.38578680203</v>
      </c>
      <c r="G47" s="128">
        <v>2.5388298003602894</v>
      </c>
      <c r="H47" s="279">
        <v>445</v>
      </c>
      <c r="I47" s="6">
        <v>0.434417587566871</v>
      </c>
    </row>
    <row r="48" spans="1:9" ht="14.25" customHeight="1">
      <c r="A48" s="43">
        <v>15</v>
      </c>
      <c r="B48" s="189">
        <v>103954</v>
      </c>
      <c r="C48" s="273">
        <v>52532</v>
      </c>
      <c r="D48" s="116">
        <v>51422</v>
      </c>
      <c r="E48" s="122">
        <v>41428</v>
      </c>
      <c r="F48" s="121">
        <v>5276.852791878173</v>
      </c>
      <c r="G48" s="128">
        <v>2.509269093366805</v>
      </c>
      <c r="H48" s="279">
        <v>1073</v>
      </c>
      <c r="I48" s="6">
        <v>1.0429525373975759</v>
      </c>
    </row>
    <row r="49" spans="1:9" s="6" customFormat="1" ht="14.25" customHeight="1">
      <c r="A49" s="43">
        <v>16</v>
      </c>
      <c r="B49" s="189">
        <v>103628</v>
      </c>
      <c r="C49" s="273">
        <v>52290</v>
      </c>
      <c r="D49" s="116">
        <v>51338</v>
      </c>
      <c r="E49" s="122">
        <v>41760</v>
      </c>
      <c r="F49" s="121">
        <v>5260.304568527919</v>
      </c>
      <c r="G49" s="128">
        <v>2.481513409961686</v>
      </c>
      <c r="H49" s="279">
        <v>-326</v>
      </c>
      <c r="I49" s="6">
        <v>-0.31360024626277005</v>
      </c>
    </row>
    <row r="50" spans="1:9" s="6" customFormat="1" ht="14.25" customHeight="1">
      <c r="A50" s="43">
        <v>17</v>
      </c>
      <c r="B50" s="189">
        <v>103464</v>
      </c>
      <c r="C50" s="273">
        <v>52191</v>
      </c>
      <c r="D50" s="116">
        <v>51273</v>
      </c>
      <c r="E50" s="122">
        <v>42109</v>
      </c>
      <c r="F50" s="121">
        <v>5252</v>
      </c>
      <c r="G50" s="128">
        <v>2.5</v>
      </c>
      <c r="H50" s="279">
        <v>-164</v>
      </c>
      <c r="I50" s="44">
        <f>ROUNDUP(H50/B49*100,1)</f>
        <v>-0.2</v>
      </c>
    </row>
    <row r="51" spans="1:9" s="44" customFormat="1" ht="14.25" customHeight="1">
      <c r="A51" s="69">
        <v>18</v>
      </c>
      <c r="B51" s="186">
        <v>103485</v>
      </c>
      <c r="C51" s="274">
        <v>52191</v>
      </c>
      <c r="D51" s="117">
        <v>51294</v>
      </c>
      <c r="E51" s="123">
        <v>42679</v>
      </c>
      <c r="F51" s="125">
        <f>B51/19.7</f>
        <v>5253.045685279188</v>
      </c>
      <c r="G51" s="129">
        <f>B51/E51</f>
        <v>2.424728789334333</v>
      </c>
      <c r="H51" s="280">
        <f>B51-B50</f>
        <v>21</v>
      </c>
      <c r="I51" s="44">
        <f>ROUND(H51/B50*100,2)</f>
        <v>0.02</v>
      </c>
    </row>
    <row r="52" spans="1:9" s="44" customFormat="1" ht="14.25" customHeight="1">
      <c r="A52" s="69">
        <v>19</v>
      </c>
      <c r="B52" s="186">
        <v>103952</v>
      </c>
      <c r="C52" s="274">
        <v>52412</v>
      </c>
      <c r="D52" s="117">
        <v>51540</v>
      </c>
      <c r="E52" s="123">
        <v>43365</v>
      </c>
      <c r="F52" s="125">
        <f>B52/19.7</f>
        <v>5276.751269035533</v>
      </c>
      <c r="G52" s="129">
        <f>B52/E52</f>
        <v>2.3971405511357085</v>
      </c>
      <c r="H52" s="280">
        <v>467</v>
      </c>
      <c r="I52" s="44">
        <f>ROUND(H52/B50*100,2)</f>
        <v>0.45</v>
      </c>
    </row>
    <row r="53" spans="1:9" s="44" customFormat="1" ht="14.25" customHeight="1">
      <c r="A53" s="69">
        <v>20</v>
      </c>
      <c r="B53" s="186">
        <v>104139</v>
      </c>
      <c r="C53" s="274">
        <v>52457</v>
      </c>
      <c r="D53" s="117">
        <v>51682</v>
      </c>
      <c r="E53" s="123">
        <v>43867</v>
      </c>
      <c r="F53" s="125">
        <v>5286</v>
      </c>
      <c r="G53" s="129">
        <v>2.4</v>
      </c>
      <c r="H53" s="280">
        <v>187</v>
      </c>
      <c r="I53" s="44">
        <v>0.2</v>
      </c>
    </row>
    <row r="54" spans="1:9" ht="14.25" customHeight="1">
      <c r="A54" s="69">
        <v>21</v>
      </c>
      <c r="B54" s="186">
        <v>104932</v>
      </c>
      <c r="C54" s="274">
        <v>52783</v>
      </c>
      <c r="D54" s="117">
        <v>52149</v>
      </c>
      <c r="E54" s="123">
        <v>44765</v>
      </c>
      <c r="F54" s="125">
        <v>5327</v>
      </c>
      <c r="G54" s="129">
        <v>2.3</v>
      </c>
      <c r="H54" s="280">
        <v>793</v>
      </c>
      <c r="I54" s="44">
        <v>0.8</v>
      </c>
    </row>
    <row r="55" spans="1:9" ht="14.25" customHeight="1">
      <c r="A55" s="69">
        <v>22</v>
      </c>
      <c r="B55" s="186">
        <v>105596</v>
      </c>
      <c r="C55" s="274">
        <v>53094</v>
      </c>
      <c r="D55" s="117">
        <v>52502</v>
      </c>
      <c r="E55" s="123">
        <v>45293</v>
      </c>
      <c r="F55" s="125">
        <v>5360.203045685279</v>
      </c>
      <c r="G55" s="129">
        <v>2.3313977877376195</v>
      </c>
      <c r="H55" s="280">
        <v>664</v>
      </c>
      <c r="I55" s="44">
        <v>0.6</v>
      </c>
    </row>
    <row r="56" spans="1:9" ht="14.25" customHeight="1">
      <c r="A56" s="69">
        <v>23</v>
      </c>
      <c r="B56" s="186">
        <v>105945</v>
      </c>
      <c r="C56" s="274">
        <v>53222</v>
      </c>
      <c r="D56" s="117">
        <v>52723</v>
      </c>
      <c r="E56" s="123">
        <v>45816</v>
      </c>
      <c r="F56" s="125">
        <v>5377</v>
      </c>
      <c r="G56" s="129">
        <f>B56/E56</f>
        <v>2.312401781037192</v>
      </c>
      <c r="H56" s="280">
        <v>349</v>
      </c>
      <c r="I56" s="44">
        <f>ROUND(H56/B55*100,2)</f>
        <v>0.33</v>
      </c>
    </row>
    <row r="57" spans="1:9" ht="14.25" customHeight="1">
      <c r="A57" s="69">
        <v>24</v>
      </c>
      <c r="B57" s="186">
        <v>107805</v>
      </c>
      <c r="C57" s="274">
        <v>53912</v>
      </c>
      <c r="D57" s="117">
        <v>53893</v>
      </c>
      <c r="E57" s="123">
        <v>47001</v>
      </c>
      <c r="F57" s="125">
        <v>5472</v>
      </c>
      <c r="G57" s="129">
        <f>B57/E57</f>
        <v>2.293674602668028</v>
      </c>
      <c r="H57" s="280">
        <v>1860</v>
      </c>
      <c r="I57" s="44">
        <f>ROUND(H57/B56*100,2)</f>
        <v>1.76</v>
      </c>
    </row>
    <row r="58" spans="1:9" ht="14.25" customHeight="1" thickBot="1">
      <c r="A58" s="45">
        <v>25</v>
      </c>
      <c r="B58" s="190">
        <v>108306</v>
      </c>
      <c r="C58" s="275">
        <v>54184</v>
      </c>
      <c r="D58" s="118">
        <v>54122</v>
      </c>
      <c r="E58" s="124">
        <v>47448</v>
      </c>
      <c r="F58" s="126">
        <v>5498</v>
      </c>
      <c r="G58" s="130">
        <f>B58/E58</f>
        <v>2.2826251896813354</v>
      </c>
      <c r="H58" s="281">
        <v>501</v>
      </c>
      <c r="I58" s="276">
        <f>ROUND(H58/B57*100,2)</f>
        <v>0.46</v>
      </c>
    </row>
    <row r="59" ht="15" customHeight="1">
      <c r="I59" s="42" t="s">
        <v>96</v>
      </c>
    </row>
  </sheetData>
  <sheetProtection/>
  <mergeCells count="6">
    <mergeCell ref="G5:G6"/>
    <mergeCell ref="H5:I5"/>
    <mergeCell ref="A5:A6"/>
    <mergeCell ref="B5:D5"/>
    <mergeCell ref="E5:E6"/>
    <mergeCell ref="F5:F6"/>
  </mergeCells>
  <printOptions/>
  <pageMargins left="0.75" right="0.75" top="0.67" bottom="0.64" header="0.512" footer="0.512"/>
  <pageSetup horizontalDpi="600" verticalDpi="600" orientation="portrait" paperSize="9" scale="97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1" width="16.875" style="0" customWidth="1"/>
    <col min="12" max="12" width="6.50390625" style="0" customWidth="1"/>
    <col min="13" max="14" width="16.875" style="0" customWidth="1"/>
  </cols>
  <sheetData>
    <row r="1" spans="1:11" ht="13.5">
      <c r="A1" s="4" t="s">
        <v>72</v>
      </c>
      <c r="B1" s="5"/>
      <c r="C1" s="5"/>
      <c r="D1" s="5"/>
      <c r="E1" s="5"/>
      <c r="F1" s="5"/>
      <c r="G1" s="8"/>
      <c r="H1" s="8"/>
      <c r="I1" s="8"/>
      <c r="J1" s="8"/>
      <c r="K1" s="8"/>
    </row>
    <row r="2" spans="1:11" ht="17.25">
      <c r="A2" s="14" t="s">
        <v>250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4" ht="13.5">
      <c r="A3" s="354"/>
      <c r="B3" s="355"/>
      <c r="C3" s="355"/>
      <c r="D3" s="355"/>
      <c r="E3" s="355"/>
      <c r="F3" s="356"/>
      <c r="G3" s="355"/>
      <c r="H3" s="355"/>
      <c r="I3" s="355"/>
      <c r="J3" s="355"/>
      <c r="N3" s="357"/>
    </row>
    <row r="4" ht="15" thickBot="1">
      <c r="K4" s="362" t="s">
        <v>350</v>
      </c>
    </row>
    <row r="5" spans="1:14" ht="15" thickBot="1">
      <c r="A5" s="388" t="s">
        <v>321</v>
      </c>
      <c r="B5" s="501" t="s">
        <v>252</v>
      </c>
      <c r="C5" s="502"/>
      <c r="D5" s="502"/>
      <c r="E5" s="502"/>
      <c r="F5" s="502"/>
      <c r="G5" s="502"/>
      <c r="H5" s="502"/>
      <c r="I5" s="502"/>
      <c r="J5" s="502"/>
      <c r="K5" s="498" t="s">
        <v>345</v>
      </c>
      <c r="L5" s="380"/>
      <c r="M5" s="380"/>
      <c r="N5" s="380"/>
    </row>
    <row r="6" spans="1:14" ht="14.25">
      <c r="A6" s="389"/>
      <c r="B6" s="503" t="s">
        <v>348</v>
      </c>
      <c r="C6" s="504"/>
      <c r="D6" s="505"/>
      <c r="E6" s="506" t="s">
        <v>347</v>
      </c>
      <c r="F6" s="507"/>
      <c r="G6" s="508"/>
      <c r="H6" s="509" t="s">
        <v>349</v>
      </c>
      <c r="I6" s="510"/>
      <c r="J6" s="511"/>
      <c r="K6" s="499"/>
      <c r="L6" s="381"/>
      <c r="M6" s="381"/>
      <c r="N6" s="381"/>
    </row>
    <row r="7" spans="1:14" ht="15" thickBot="1">
      <c r="A7" s="390" t="s">
        <v>256</v>
      </c>
      <c r="B7" s="399" t="s">
        <v>253</v>
      </c>
      <c r="C7" s="358" t="s">
        <v>254</v>
      </c>
      <c r="D7" s="400" t="s">
        <v>257</v>
      </c>
      <c r="E7" s="399" t="s">
        <v>253</v>
      </c>
      <c r="F7" s="358" t="s">
        <v>254</v>
      </c>
      <c r="G7" s="400" t="s">
        <v>257</v>
      </c>
      <c r="H7" s="399" t="s">
        <v>253</v>
      </c>
      <c r="I7" s="358" t="s">
        <v>254</v>
      </c>
      <c r="J7" s="415" t="s">
        <v>255</v>
      </c>
      <c r="K7" s="500"/>
      <c r="L7" s="381"/>
      <c r="M7" s="381"/>
      <c r="N7" s="381"/>
    </row>
    <row r="8" spans="1:11" ht="14.25">
      <c r="A8" s="397" t="s">
        <v>258</v>
      </c>
      <c r="B8" s="372">
        <f>SUM(B9,B20:B81)</f>
        <v>3596373</v>
      </c>
      <c r="C8" s="377">
        <f>SUM(C9,C20:C81)</f>
        <v>3559850</v>
      </c>
      <c r="D8" s="401">
        <f>SUM(B8:C8)</f>
        <v>7156223</v>
      </c>
      <c r="E8" s="416">
        <f>SUM(E9,E20:E81)</f>
        <v>51696</v>
      </c>
      <c r="F8" s="377">
        <f>SUM(F9,F20:F81)</f>
        <v>64385</v>
      </c>
      <c r="G8" s="401">
        <f>SUM(E8:F8)</f>
        <v>116081</v>
      </c>
      <c r="H8" s="417">
        <f aca="true" t="shared" si="0" ref="H8:I11">SUM(B8,E8)</f>
        <v>3648069</v>
      </c>
      <c r="I8" s="382">
        <f t="shared" si="0"/>
        <v>3624235</v>
      </c>
      <c r="J8" s="418">
        <f>SUM(H8:I8)</f>
        <v>7272304</v>
      </c>
      <c r="K8" s="419">
        <f>SUM(K9,K20:K81)</f>
        <v>3057860</v>
      </c>
    </row>
    <row r="9" spans="1:11" ht="14.25">
      <c r="A9" s="398" t="s">
        <v>251</v>
      </c>
      <c r="B9" s="375">
        <f>SUM(B10:B19)</f>
        <v>615295</v>
      </c>
      <c r="C9" s="376">
        <f>SUM(C10:C19)</f>
        <v>614169</v>
      </c>
      <c r="D9" s="402">
        <f>SUM(B9:C9)</f>
        <v>1229464</v>
      </c>
      <c r="E9" s="375">
        <f>SUM(E10:E19)</f>
        <v>7330</v>
      </c>
      <c r="F9" s="376">
        <f>SUM(F10:F19)</f>
        <v>9386</v>
      </c>
      <c r="G9" s="402">
        <f>SUM(E9:F9)</f>
        <v>16716</v>
      </c>
      <c r="H9" s="375">
        <f t="shared" si="0"/>
        <v>622625</v>
      </c>
      <c r="I9" s="383">
        <f t="shared" si="0"/>
        <v>623555</v>
      </c>
      <c r="J9" s="402">
        <f>SUM(H9:I9)</f>
        <v>1246180</v>
      </c>
      <c r="K9" s="420">
        <f>SUM(K10:K19)</f>
        <v>537263</v>
      </c>
    </row>
    <row r="10" spans="1:11" ht="14.25">
      <c r="A10" s="391" t="s">
        <v>322</v>
      </c>
      <c r="B10" s="403">
        <v>42369</v>
      </c>
      <c r="C10" s="359">
        <v>42910</v>
      </c>
      <c r="D10" s="404">
        <f>SUM(B10:C10)</f>
        <v>85279</v>
      </c>
      <c r="E10" s="414">
        <v>234</v>
      </c>
      <c r="F10" s="379">
        <v>341</v>
      </c>
      <c r="G10" s="404">
        <f>SUM(E10:F10)</f>
        <v>575</v>
      </c>
      <c r="H10" s="373">
        <f t="shared" si="0"/>
        <v>42603</v>
      </c>
      <c r="I10" s="384">
        <f t="shared" si="0"/>
        <v>43251</v>
      </c>
      <c r="J10" s="421">
        <f>SUM(H10:I10)</f>
        <v>85854</v>
      </c>
      <c r="K10" s="422">
        <v>35248</v>
      </c>
    </row>
    <row r="11" spans="1:11" ht="14.25">
      <c r="A11" s="392" t="s">
        <v>323</v>
      </c>
      <c r="B11" s="405">
        <v>71615</v>
      </c>
      <c r="C11" s="360">
        <v>70921</v>
      </c>
      <c r="D11" s="406">
        <f aca="true" t="shared" si="1" ref="D11:D74">SUM(B11:C11)</f>
        <v>142536</v>
      </c>
      <c r="E11" s="405">
        <v>701</v>
      </c>
      <c r="F11" s="360">
        <v>1033</v>
      </c>
      <c r="G11" s="406">
        <f>SUM(E11:F11)</f>
        <v>1734</v>
      </c>
      <c r="H11" s="374">
        <f t="shared" si="0"/>
        <v>72316</v>
      </c>
      <c r="I11" s="385">
        <f t="shared" si="0"/>
        <v>71954</v>
      </c>
      <c r="J11" s="423">
        <f>SUM(H11:I11)</f>
        <v>144270</v>
      </c>
      <c r="K11" s="424">
        <v>62374</v>
      </c>
    </row>
    <row r="12" spans="1:11" ht="14.25">
      <c r="A12" s="392" t="s">
        <v>324</v>
      </c>
      <c r="B12" s="405">
        <v>54779</v>
      </c>
      <c r="C12" s="360">
        <v>55169</v>
      </c>
      <c r="D12" s="407">
        <f t="shared" si="1"/>
        <v>109948</v>
      </c>
      <c r="E12" s="405">
        <v>907</v>
      </c>
      <c r="F12" s="360">
        <v>1308</v>
      </c>
      <c r="G12" s="406">
        <f>SUM(E12:F12)</f>
        <v>2215</v>
      </c>
      <c r="H12" s="374">
        <f aca="true" t="shared" si="2" ref="H12:H75">SUM(B12,E12)</f>
        <v>55686</v>
      </c>
      <c r="I12" s="385">
        <f>SUM(C12,F12)</f>
        <v>56477</v>
      </c>
      <c r="J12" s="423">
        <f aca="true" t="shared" si="3" ref="J12:J75">SUM(H12:I12)</f>
        <v>112163</v>
      </c>
      <c r="K12" s="425">
        <v>51360</v>
      </c>
    </row>
    <row r="13" spans="1:11" ht="14.25">
      <c r="A13" s="392" t="s">
        <v>325</v>
      </c>
      <c r="B13" s="405">
        <v>78295</v>
      </c>
      <c r="C13" s="360">
        <v>79175</v>
      </c>
      <c r="D13" s="404">
        <f t="shared" si="1"/>
        <v>157470</v>
      </c>
      <c r="E13" s="405">
        <v>1020</v>
      </c>
      <c r="F13" s="360">
        <v>1320</v>
      </c>
      <c r="G13" s="406">
        <f aca="true" t="shared" si="4" ref="G13:G76">SUM(E13:F13)</f>
        <v>2340</v>
      </c>
      <c r="H13" s="374">
        <f t="shared" si="2"/>
        <v>79315</v>
      </c>
      <c r="I13" s="385">
        <f aca="true" t="shared" si="5" ref="I13:I76">SUM(C13,F13)</f>
        <v>80495</v>
      </c>
      <c r="J13" s="423">
        <f t="shared" si="3"/>
        <v>159810</v>
      </c>
      <c r="K13" s="422">
        <v>67090</v>
      </c>
    </row>
    <row r="14" spans="1:11" ht="14.25">
      <c r="A14" s="392" t="s">
        <v>326</v>
      </c>
      <c r="B14" s="405">
        <v>47723</v>
      </c>
      <c r="C14" s="360">
        <v>47484</v>
      </c>
      <c r="D14" s="406">
        <f t="shared" si="1"/>
        <v>95207</v>
      </c>
      <c r="E14" s="405">
        <v>608</v>
      </c>
      <c r="F14" s="360">
        <v>658</v>
      </c>
      <c r="G14" s="406">
        <f t="shared" si="4"/>
        <v>1266</v>
      </c>
      <c r="H14" s="374">
        <f t="shared" si="2"/>
        <v>48331</v>
      </c>
      <c r="I14" s="385">
        <f t="shared" si="5"/>
        <v>48142</v>
      </c>
      <c r="J14" s="423">
        <f t="shared" si="3"/>
        <v>96473</v>
      </c>
      <c r="K14" s="424">
        <v>43087</v>
      </c>
    </row>
    <row r="15" spans="1:11" ht="14.25">
      <c r="A15" s="392" t="s">
        <v>327</v>
      </c>
      <c r="B15" s="405">
        <v>47572</v>
      </c>
      <c r="C15" s="360">
        <v>45704</v>
      </c>
      <c r="D15" s="406">
        <f t="shared" si="1"/>
        <v>93276</v>
      </c>
      <c r="E15" s="405">
        <v>828</v>
      </c>
      <c r="F15" s="360">
        <v>923</v>
      </c>
      <c r="G15" s="406">
        <f t="shared" si="4"/>
        <v>1751</v>
      </c>
      <c r="H15" s="374">
        <f t="shared" si="2"/>
        <v>48400</v>
      </c>
      <c r="I15" s="385">
        <f t="shared" si="5"/>
        <v>46627</v>
      </c>
      <c r="J15" s="423">
        <f t="shared" si="3"/>
        <v>95027</v>
      </c>
      <c r="K15" s="424">
        <v>42023</v>
      </c>
    </row>
    <row r="16" spans="1:11" ht="14.25">
      <c r="A16" s="392" t="s">
        <v>328</v>
      </c>
      <c r="B16" s="405">
        <v>71897</v>
      </c>
      <c r="C16" s="360">
        <v>74996</v>
      </c>
      <c r="D16" s="406">
        <f t="shared" si="1"/>
        <v>146893</v>
      </c>
      <c r="E16" s="405">
        <v>723</v>
      </c>
      <c r="F16" s="360">
        <v>955</v>
      </c>
      <c r="G16" s="406">
        <f t="shared" si="4"/>
        <v>1678</v>
      </c>
      <c r="H16" s="374">
        <f t="shared" si="2"/>
        <v>72620</v>
      </c>
      <c r="I16" s="385">
        <f t="shared" si="5"/>
        <v>75951</v>
      </c>
      <c r="J16" s="423">
        <f t="shared" si="3"/>
        <v>148571</v>
      </c>
      <c r="K16" s="424">
        <v>65741</v>
      </c>
    </row>
    <row r="17" spans="1:11" ht="14.25">
      <c r="A17" s="392" t="s">
        <v>329</v>
      </c>
      <c r="B17" s="405">
        <v>88260</v>
      </c>
      <c r="C17" s="360">
        <v>85794</v>
      </c>
      <c r="D17" s="407">
        <f t="shared" si="1"/>
        <v>174054</v>
      </c>
      <c r="E17" s="405">
        <v>1278</v>
      </c>
      <c r="F17" s="360">
        <v>1555</v>
      </c>
      <c r="G17" s="406">
        <f t="shared" si="4"/>
        <v>2833</v>
      </c>
      <c r="H17" s="374">
        <f t="shared" si="2"/>
        <v>89538</v>
      </c>
      <c r="I17" s="385">
        <f t="shared" si="5"/>
        <v>87349</v>
      </c>
      <c r="J17" s="423">
        <f t="shared" si="3"/>
        <v>176887</v>
      </c>
      <c r="K17" s="424">
        <v>78084</v>
      </c>
    </row>
    <row r="18" spans="1:11" ht="14.25">
      <c r="A18" s="392" t="s">
        <v>330</v>
      </c>
      <c r="B18" s="405">
        <v>56984</v>
      </c>
      <c r="C18" s="360">
        <v>57428</v>
      </c>
      <c r="D18" s="407">
        <f t="shared" si="1"/>
        <v>114412</v>
      </c>
      <c r="E18" s="405">
        <v>341</v>
      </c>
      <c r="F18" s="360">
        <v>524</v>
      </c>
      <c r="G18" s="406">
        <f t="shared" si="4"/>
        <v>865</v>
      </c>
      <c r="H18" s="374">
        <f t="shared" si="2"/>
        <v>57325</v>
      </c>
      <c r="I18" s="385">
        <f t="shared" si="5"/>
        <v>57952</v>
      </c>
      <c r="J18" s="423">
        <f t="shared" si="3"/>
        <v>115277</v>
      </c>
      <c r="K18" s="425">
        <v>45987</v>
      </c>
    </row>
    <row r="19" spans="1:11" ht="14.25">
      <c r="A19" s="393" t="s">
        <v>331</v>
      </c>
      <c r="B19" s="408">
        <v>55801</v>
      </c>
      <c r="C19" s="361">
        <v>54588</v>
      </c>
      <c r="D19" s="409">
        <f t="shared" si="1"/>
        <v>110389</v>
      </c>
      <c r="E19" s="408">
        <v>690</v>
      </c>
      <c r="F19" s="361">
        <v>769</v>
      </c>
      <c r="G19" s="409">
        <f t="shared" si="4"/>
        <v>1459</v>
      </c>
      <c r="H19" s="426">
        <f t="shared" si="2"/>
        <v>56491</v>
      </c>
      <c r="I19" s="386">
        <f t="shared" si="5"/>
        <v>55357</v>
      </c>
      <c r="J19" s="427">
        <f t="shared" si="3"/>
        <v>111848</v>
      </c>
      <c r="K19" s="428">
        <v>46269</v>
      </c>
    </row>
    <row r="20" spans="1:11" ht="14.25">
      <c r="A20" s="394" t="s">
        <v>259</v>
      </c>
      <c r="B20" s="410">
        <v>172015</v>
      </c>
      <c r="C20" s="359">
        <v>170241</v>
      </c>
      <c r="D20" s="411">
        <f t="shared" si="1"/>
        <v>342256</v>
      </c>
      <c r="E20" s="410">
        <v>2176</v>
      </c>
      <c r="F20" s="359">
        <v>2578</v>
      </c>
      <c r="G20" s="411">
        <f t="shared" si="4"/>
        <v>4754</v>
      </c>
      <c r="H20" s="373">
        <f t="shared" si="2"/>
        <v>174191</v>
      </c>
      <c r="I20" s="384">
        <f t="shared" si="5"/>
        <v>172819</v>
      </c>
      <c r="J20" s="429">
        <f t="shared" si="3"/>
        <v>347010</v>
      </c>
      <c r="K20" s="430">
        <v>146442</v>
      </c>
    </row>
    <row r="21" spans="1:11" ht="14.25">
      <c r="A21" s="395" t="s">
        <v>260</v>
      </c>
      <c r="B21" s="405">
        <v>99813</v>
      </c>
      <c r="C21" s="360">
        <v>100216</v>
      </c>
      <c r="D21" s="407">
        <f t="shared" si="1"/>
        <v>200029</v>
      </c>
      <c r="E21" s="405">
        <v>1147</v>
      </c>
      <c r="F21" s="360">
        <v>1428</v>
      </c>
      <c r="G21" s="406">
        <f t="shared" si="4"/>
        <v>2575</v>
      </c>
      <c r="H21" s="374">
        <f t="shared" si="2"/>
        <v>100960</v>
      </c>
      <c r="I21" s="385">
        <f t="shared" si="5"/>
        <v>101644</v>
      </c>
      <c r="J21" s="423">
        <f t="shared" si="3"/>
        <v>202604</v>
      </c>
      <c r="K21" s="425">
        <v>82350</v>
      </c>
    </row>
    <row r="22" spans="1:11" ht="14.25">
      <c r="A22" s="395" t="s">
        <v>261</v>
      </c>
      <c r="B22" s="405">
        <v>285398</v>
      </c>
      <c r="C22" s="360">
        <v>274090</v>
      </c>
      <c r="D22" s="404">
        <f t="shared" si="1"/>
        <v>559488</v>
      </c>
      <c r="E22" s="405">
        <v>9911</v>
      </c>
      <c r="F22" s="360">
        <v>11771</v>
      </c>
      <c r="G22" s="406">
        <f t="shared" si="4"/>
        <v>21682</v>
      </c>
      <c r="H22" s="374">
        <f t="shared" si="2"/>
        <v>295309</v>
      </c>
      <c r="I22" s="385">
        <f t="shared" si="5"/>
        <v>285861</v>
      </c>
      <c r="J22" s="423">
        <f t="shared" si="3"/>
        <v>581170</v>
      </c>
      <c r="K22" s="425">
        <v>259860</v>
      </c>
    </row>
    <row r="23" spans="1:11" ht="14.25">
      <c r="A23" s="395" t="s">
        <v>262</v>
      </c>
      <c r="B23" s="405">
        <v>41962</v>
      </c>
      <c r="C23" s="360">
        <v>42454</v>
      </c>
      <c r="D23" s="406">
        <f t="shared" si="1"/>
        <v>84416</v>
      </c>
      <c r="E23" s="405">
        <v>620</v>
      </c>
      <c r="F23" s="360">
        <v>612</v>
      </c>
      <c r="G23" s="406">
        <f t="shared" si="4"/>
        <v>1232</v>
      </c>
      <c r="H23" s="374">
        <f t="shared" si="2"/>
        <v>42582</v>
      </c>
      <c r="I23" s="385">
        <f t="shared" si="5"/>
        <v>43066</v>
      </c>
      <c r="J23" s="423">
        <f t="shared" si="3"/>
        <v>85648</v>
      </c>
      <c r="K23" s="425">
        <v>33522</v>
      </c>
    </row>
    <row r="24" spans="1:11" ht="14.25">
      <c r="A24" s="395" t="s">
        <v>263</v>
      </c>
      <c r="B24" s="405">
        <v>32706</v>
      </c>
      <c r="C24" s="360">
        <v>34144</v>
      </c>
      <c r="D24" s="406">
        <f t="shared" si="1"/>
        <v>66850</v>
      </c>
      <c r="E24" s="405">
        <v>202</v>
      </c>
      <c r="F24" s="360">
        <v>399</v>
      </c>
      <c r="G24" s="406">
        <f t="shared" si="4"/>
        <v>601</v>
      </c>
      <c r="H24" s="374">
        <f t="shared" si="2"/>
        <v>32908</v>
      </c>
      <c r="I24" s="385">
        <f t="shared" si="5"/>
        <v>34543</v>
      </c>
      <c r="J24" s="423">
        <f t="shared" si="3"/>
        <v>67451</v>
      </c>
      <c r="K24" s="425">
        <v>26373</v>
      </c>
    </row>
    <row r="25" spans="1:11" ht="14.25">
      <c r="A25" s="395" t="s">
        <v>264</v>
      </c>
      <c r="B25" s="405">
        <v>169146</v>
      </c>
      <c r="C25" s="360">
        <v>169938</v>
      </c>
      <c r="D25" s="406">
        <f t="shared" si="1"/>
        <v>339084</v>
      </c>
      <c r="E25" s="405">
        <v>1650</v>
      </c>
      <c r="F25" s="360">
        <v>2286</v>
      </c>
      <c r="G25" s="406">
        <f t="shared" si="4"/>
        <v>3936</v>
      </c>
      <c r="H25" s="374">
        <f t="shared" si="2"/>
        <v>170796</v>
      </c>
      <c r="I25" s="385">
        <f t="shared" si="5"/>
        <v>172224</v>
      </c>
      <c r="J25" s="423">
        <f t="shared" si="3"/>
        <v>343020</v>
      </c>
      <c r="K25" s="422">
        <v>149865</v>
      </c>
    </row>
    <row r="26" spans="1:11" ht="14.25">
      <c r="A26" s="395" t="s">
        <v>265</v>
      </c>
      <c r="B26" s="405">
        <v>40421</v>
      </c>
      <c r="C26" s="360">
        <v>40439</v>
      </c>
      <c r="D26" s="406">
        <f t="shared" si="1"/>
        <v>80860</v>
      </c>
      <c r="E26" s="405">
        <v>346</v>
      </c>
      <c r="F26" s="360">
        <v>413</v>
      </c>
      <c r="G26" s="406">
        <f t="shared" si="4"/>
        <v>759</v>
      </c>
      <c r="H26" s="374">
        <f t="shared" si="2"/>
        <v>40767</v>
      </c>
      <c r="I26" s="385">
        <f t="shared" si="5"/>
        <v>40852</v>
      </c>
      <c r="J26" s="423">
        <f t="shared" si="3"/>
        <v>81619</v>
      </c>
      <c r="K26" s="425">
        <v>33116</v>
      </c>
    </row>
    <row r="27" spans="1:11" ht="14.25">
      <c r="A27" s="395" t="s">
        <v>266</v>
      </c>
      <c r="B27" s="405">
        <v>57390</v>
      </c>
      <c r="C27" s="360">
        <v>57405</v>
      </c>
      <c r="D27" s="406">
        <f t="shared" si="1"/>
        <v>114795</v>
      </c>
      <c r="E27" s="405">
        <v>623</v>
      </c>
      <c r="F27" s="360">
        <v>724</v>
      </c>
      <c r="G27" s="406">
        <f t="shared" si="4"/>
        <v>1347</v>
      </c>
      <c r="H27" s="374">
        <f t="shared" si="2"/>
        <v>58013</v>
      </c>
      <c r="I27" s="385">
        <f t="shared" si="5"/>
        <v>58129</v>
      </c>
      <c r="J27" s="423">
        <f t="shared" si="3"/>
        <v>116142</v>
      </c>
      <c r="K27" s="425">
        <v>43690</v>
      </c>
    </row>
    <row r="28" spans="1:11" ht="14.25">
      <c r="A28" s="395" t="s">
        <v>267</v>
      </c>
      <c r="B28" s="405">
        <v>38767</v>
      </c>
      <c r="C28" s="360">
        <v>39319</v>
      </c>
      <c r="D28" s="406">
        <f t="shared" si="1"/>
        <v>78086</v>
      </c>
      <c r="E28" s="405">
        <v>943</v>
      </c>
      <c r="F28" s="360">
        <v>1070</v>
      </c>
      <c r="G28" s="406">
        <f t="shared" si="4"/>
        <v>2013</v>
      </c>
      <c r="H28" s="374">
        <f t="shared" si="2"/>
        <v>39710</v>
      </c>
      <c r="I28" s="385">
        <f t="shared" si="5"/>
        <v>40389</v>
      </c>
      <c r="J28" s="423">
        <f t="shared" si="3"/>
        <v>80099</v>
      </c>
      <c r="K28" s="422">
        <v>32394</v>
      </c>
    </row>
    <row r="29" spans="1:11" ht="14.25">
      <c r="A29" s="395" t="s">
        <v>268</v>
      </c>
      <c r="B29" s="405">
        <v>44031</v>
      </c>
      <c r="C29" s="360">
        <v>43810</v>
      </c>
      <c r="D29" s="406">
        <f t="shared" si="1"/>
        <v>87841</v>
      </c>
      <c r="E29" s="405">
        <v>736</v>
      </c>
      <c r="F29" s="360">
        <v>742</v>
      </c>
      <c r="G29" s="406">
        <f t="shared" si="4"/>
        <v>1478</v>
      </c>
      <c r="H29" s="374">
        <f t="shared" si="2"/>
        <v>44767</v>
      </c>
      <c r="I29" s="385">
        <f t="shared" si="5"/>
        <v>44552</v>
      </c>
      <c r="J29" s="423">
        <f t="shared" si="3"/>
        <v>89319</v>
      </c>
      <c r="K29" s="424">
        <v>36355</v>
      </c>
    </row>
    <row r="30" spans="1:11" ht="14.25">
      <c r="A30" s="395" t="s">
        <v>269</v>
      </c>
      <c r="B30" s="405">
        <v>118031</v>
      </c>
      <c r="C30" s="360">
        <v>118320</v>
      </c>
      <c r="D30" s="406">
        <f t="shared" si="1"/>
        <v>236351</v>
      </c>
      <c r="E30" s="405">
        <v>1226</v>
      </c>
      <c r="F30" s="360">
        <v>1676</v>
      </c>
      <c r="G30" s="406">
        <f t="shared" si="4"/>
        <v>2902</v>
      </c>
      <c r="H30" s="374">
        <f t="shared" si="2"/>
        <v>119257</v>
      </c>
      <c r="I30" s="385">
        <f t="shared" si="5"/>
        <v>119996</v>
      </c>
      <c r="J30" s="423">
        <f t="shared" si="3"/>
        <v>239253</v>
      </c>
      <c r="K30" s="425">
        <v>99999</v>
      </c>
    </row>
    <row r="31" spans="1:11" ht="14.25">
      <c r="A31" s="395" t="s">
        <v>270</v>
      </c>
      <c r="B31" s="405">
        <v>77522</v>
      </c>
      <c r="C31" s="360">
        <v>75875</v>
      </c>
      <c r="D31" s="406">
        <f t="shared" si="1"/>
        <v>153397</v>
      </c>
      <c r="E31" s="405">
        <v>751</v>
      </c>
      <c r="F31" s="360">
        <v>1089</v>
      </c>
      <c r="G31" s="406">
        <f t="shared" si="4"/>
        <v>1840</v>
      </c>
      <c r="H31" s="374">
        <f t="shared" si="2"/>
        <v>78273</v>
      </c>
      <c r="I31" s="385">
        <f t="shared" si="5"/>
        <v>76964</v>
      </c>
      <c r="J31" s="423">
        <f t="shared" si="3"/>
        <v>155237</v>
      </c>
      <c r="K31" s="425">
        <v>65440</v>
      </c>
    </row>
    <row r="32" spans="1:11" ht="14.25">
      <c r="A32" s="395" t="s">
        <v>271</v>
      </c>
      <c r="B32" s="405">
        <v>27643</v>
      </c>
      <c r="C32" s="360">
        <v>27714</v>
      </c>
      <c r="D32" s="406">
        <f t="shared" si="1"/>
        <v>55357</v>
      </c>
      <c r="E32" s="405">
        <v>481</v>
      </c>
      <c r="F32" s="360">
        <v>493</v>
      </c>
      <c r="G32" s="406">
        <f t="shared" si="4"/>
        <v>974</v>
      </c>
      <c r="H32" s="374">
        <f t="shared" si="2"/>
        <v>28124</v>
      </c>
      <c r="I32" s="385">
        <f t="shared" si="5"/>
        <v>28207</v>
      </c>
      <c r="J32" s="423">
        <f t="shared" si="3"/>
        <v>56331</v>
      </c>
      <c r="K32" s="422">
        <v>21470</v>
      </c>
    </row>
    <row r="33" spans="1:11" ht="14.25">
      <c r="A33" s="395" t="s">
        <v>272</v>
      </c>
      <c r="B33" s="405">
        <v>58909</v>
      </c>
      <c r="C33" s="360">
        <v>59795</v>
      </c>
      <c r="D33" s="406">
        <f t="shared" si="1"/>
        <v>118704</v>
      </c>
      <c r="E33" s="405">
        <v>598</v>
      </c>
      <c r="F33" s="360">
        <v>734</v>
      </c>
      <c r="G33" s="406">
        <f t="shared" si="4"/>
        <v>1332</v>
      </c>
      <c r="H33" s="374">
        <f t="shared" si="2"/>
        <v>59507</v>
      </c>
      <c r="I33" s="385">
        <f t="shared" si="5"/>
        <v>60529</v>
      </c>
      <c r="J33" s="423">
        <f t="shared" si="3"/>
        <v>120036</v>
      </c>
      <c r="K33" s="424">
        <v>46768</v>
      </c>
    </row>
    <row r="34" spans="1:11" ht="14.25">
      <c r="A34" s="395" t="s">
        <v>273</v>
      </c>
      <c r="B34" s="405">
        <v>71797</v>
      </c>
      <c r="C34" s="360">
        <v>71884</v>
      </c>
      <c r="D34" s="406">
        <f t="shared" si="1"/>
        <v>143681</v>
      </c>
      <c r="E34" s="405">
        <v>1195</v>
      </c>
      <c r="F34" s="360">
        <v>1313</v>
      </c>
      <c r="G34" s="406">
        <f t="shared" si="4"/>
        <v>2508</v>
      </c>
      <c r="H34" s="374">
        <f t="shared" si="2"/>
        <v>72992</v>
      </c>
      <c r="I34" s="385">
        <f t="shared" si="5"/>
        <v>73197</v>
      </c>
      <c r="J34" s="423">
        <f t="shared" si="3"/>
        <v>146189</v>
      </c>
      <c r="K34" s="425">
        <v>55910</v>
      </c>
    </row>
    <row r="35" spans="1:11" ht="14.25">
      <c r="A35" s="395" t="s">
        <v>274</v>
      </c>
      <c r="B35" s="405">
        <v>112422</v>
      </c>
      <c r="C35" s="360">
        <v>112722</v>
      </c>
      <c r="D35" s="406">
        <f t="shared" si="1"/>
        <v>225144</v>
      </c>
      <c r="E35" s="405">
        <v>998</v>
      </c>
      <c r="F35" s="360">
        <v>1384</v>
      </c>
      <c r="G35" s="406">
        <f t="shared" si="4"/>
        <v>2382</v>
      </c>
      <c r="H35" s="374">
        <f t="shared" si="2"/>
        <v>113420</v>
      </c>
      <c r="I35" s="385">
        <f t="shared" si="5"/>
        <v>114106</v>
      </c>
      <c r="J35" s="423">
        <f t="shared" si="3"/>
        <v>227526</v>
      </c>
      <c r="K35" s="422">
        <v>94499</v>
      </c>
    </row>
    <row r="36" spans="1:11" ht="14.25">
      <c r="A36" s="395" t="s">
        <v>275</v>
      </c>
      <c r="B36" s="405">
        <v>122169</v>
      </c>
      <c r="C36" s="360">
        <v>117352</v>
      </c>
      <c r="D36" s="406">
        <f t="shared" si="1"/>
        <v>239521</v>
      </c>
      <c r="E36" s="405">
        <v>1865</v>
      </c>
      <c r="F36" s="360">
        <v>2592</v>
      </c>
      <c r="G36" s="406">
        <f t="shared" si="4"/>
        <v>4457</v>
      </c>
      <c r="H36" s="374">
        <f t="shared" si="2"/>
        <v>124034</v>
      </c>
      <c r="I36" s="385">
        <f t="shared" si="5"/>
        <v>119944</v>
      </c>
      <c r="J36" s="423">
        <f t="shared" si="3"/>
        <v>243978</v>
      </c>
      <c r="K36" s="425">
        <v>107634</v>
      </c>
    </row>
    <row r="37" spans="1:11" ht="14.25">
      <c r="A37" s="395" t="s">
        <v>276</v>
      </c>
      <c r="B37" s="405">
        <v>163331</v>
      </c>
      <c r="C37" s="360">
        <v>163009</v>
      </c>
      <c r="D37" s="406">
        <f t="shared" si="1"/>
        <v>326340</v>
      </c>
      <c r="E37" s="405">
        <v>1632</v>
      </c>
      <c r="F37" s="360">
        <v>2456</v>
      </c>
      <c r="G37" s="406">
        <f t="shared" si="4"/>
        <v>4088</v>
      </c>
      <c r="H37" s="374">
        <f t="shared" si="2"/>
        <v>164963</v>
      </c>
      <c r="I37" s="385">
        <f t="shared" si="5"/>
        <v>165465</v>
      </c>
      <c r="J37" s="423">
        <f t="shared" si="3"/>
        <v>330428</v>
      </c>
      <c r="K37" s="425">
        <v>139326</v>
      </c>
    </row>
    <row r="38" spans="1:11" ht="14.25">
      <c r="A38" s="395" t="s">
        <v>277</v>
      </c>
      <c r="B38" s="405">
        <v>35182</v>
      </c>
      <c r="C38" s="360">
        <v>33642</v>
      </c>
      <c r="D38" s="406">
        <f t="shared" si="1"/>
        <v>68824</v>
      </c>
      <c r="E38" s="405">
        <v>1582</v>
      </c>
      <c r="F38" s="360">
        <v>1835</v>
      </c>
      <c r="G38" s="406">
        <f t="shared" si="4"/>
        <v>3417</v>
      </c>
      <c r="H38" s="374">
        <f t="shared" si="2"/>
        <v>36764</v>
      </c>
      <c r="I38" s="385">
        <f t="shared" si="5"/>
        <v>35477</v>
      </c>
      <c r="J38" s="423">
        <f t="shared" si="3"/>
        <v>72241</v>
      </c>
      <c r="K38" s="422">
        <v>35546</v>
      </c>
    </row>
    <row r="39" spans="1:11" ht="14.25">
      <c r="A39" s="395" t="s">
        <v>278</v>
      </c>
      <c r="B39" s="405">
        <v>64440</v>
      </c>
      <c r="C39" s="360">
        <v>59955</v>
      </c>
      <c r="D39" s="406">
        <f t="shared" si="1"/>
        <v>124395</v>
      </c>
      <c r="E39" s="405">
        <v>1830</v>
      </c>
      <c r="F39" s="360">
        <v>2120</v>
      </c>
      <c r="G39" s="406">
        <f t="shared" si="4"/>
        <v>3950</v>
      </c>
      <c r="H39" s="374">
        <f t="shared" si="2"/>
        <v>66270</v>
      </c>
      <c r="I39" s="385">
        <f t="shared" si="5"/>
        <v>62075</v>
      </c>
      <c r="J39" s="423">
        <f t="shared" si="3"/>
        <v>128345</v>
      </c>
      <c r="K39" s="425">
        <v>57447</v>
      </c>
    </row>
    <row r="40" spans="1:11" ht="14.25">
      <c r="A40" s="395" t="s">
        <v>279</v>
      </c>
      <c r="B40" s="405">
        <v>74056</v>
      </c>
      <c r="C40" s="360">
        <v>74574</v>
      </c>
      <c r="D40" s="406">
        <f t="shared" si="1"/>
        <v>148630</v>
      </c>
      <c r="E40" s="405">
        <v>633</v>
      </c>
      <c r="F40" s="360">
        <v>814</v>
      </c>
      <c r="G40" s="406">
        <f t="shared" si="4"/>
        <v>1447</v>
      </c>
      <c r="H40" s="374">
        <f t="shared" si="2"/>
        <v>74689</v>
      </c>
      <c r="I40" s="385">
        <f t="shared" si="5"/>
        <v>75388</v>
      </c>
      <c r="J40" s="423">
        <f t="shared" si="3"/>
        <v>150077</v>
      </c>
      <c r="K40" s="422">
        <v>61254</v>
      </c>
    </row>
    <row r="41" spans="1:11" ht="14.25">
      <c r="A41" s="395" t="s">
        <v>280</v>
      </c>
      <c r="B41" s="405">
        <v>65819</v>
      </c>
      <c r="C41" s="360">
        <v>63199</v>
      </c>
      <c r="D41" s="406">
        <f t="shared" si="1"/>
        <v>129018</v>
      </c>
      <c r="E41" s="405">
        <v>1089</v>
      </c>
      <c r="F41" s="360">
        <v>1322</v>
      </c>
      <c r="G41" s="406">
        <f t="shared" si="4"/>
        <v>2411</v>
      </c>
      <c r="H41" s="374">
        <f t="shared" si="2"/>
        <v>66908</v>
      </c>
      <c r="I41" s="385">
        <f t="shared" si="5"/>
        <v>64521</v>
      </c>
      <c r="J41" s="423">
        <f t="shared" si="3"/>
        <v>131429</v>
      </c>
      <c r="K41" s="424">
        <v>58951</v>
      </c>
    </row>
    <row r="42" spans="1:11" ht="14.25">
      <c r="A42" s="395" t="s">
        <v>281</v>
      </c>
      <c r="B42" s="405">
        <v>35683</v>
      </c>
      <c r="C42" s="360">
        <v>35545</v>
      </c>
      <c r="D42" s="406">
        <f t="shared" si="1"/>
        <v>71228</v>
      </c>
      <c r="E42" s="405">
        <v>501</v>
      </c>
      <c r="F42" s="360">
        <v>627</v>
      </c>
      <c r="G42" s="406">
        <f t="shared" si="4"/>
        <v>1128</v>
      </c>
      <c r="H42" s="374">
        <f t="shared" si="2"/>
        <v>36184</v>
      </c>
      <c r="I42" s="385">
        <f t="shared" si="5"/>
        <v>36172</v>
      </c>
      <c r="J42" s="423">
        <f t="shared" si="3"/>
        <v>72356</v>
      </c>
      <c r="K42" s="424">
        <v>31346</v>
      </c>
    </row>
    <row r="43" spans="1:11" ht="14.25">
      <c r="A43" s="395" t="s">
        <v>282</v>
      </c>
      <c r="B43" s="405">
        <v>39566</v>
      </c>
      <c r="C43" s="360">
        <v>36984</v>
      </c>
      <c r="D43" s="406">
        <f t="shared" si="1"/>
        <v>76550</v>
      </c>
      <c r="E43" s="405">
        <v>856</v>
      </c>
      <c r="F43" s="360">
        <v>854</v>
      </c>
      <c r="G43" s="406">
        <f t="shared" si="4"/>
        <v>1710</v>
      </c>
      <c r="H43" s="374">
        <f t="shared" si="2"/>
        <v>40422</v>
      </c>
      <c r="I43" s="385">
        <f t="shared" si="5"/>
        <v>37838</v>
      </c>
      <c r="J43" s="423">
        <f t="shared" si="3"/>
        <v>78260</v>
      </c>
      <c r="K43" s="425">
        <v>37023</v>
      </c>
    </row>
    <row r="44" spans="1:11" ht="14.25">
      <c r="A44" s="395" t="s">
        <v>283</v>
      </c>
      <c r="B44" s="405">
        <v>80365</v>
      </c>
      <c r="C44" s="360">
        <v>79380</v>
      </c>
      <c r="D44" s="406">
        <f t="shared" si="1"/>
        <v>159745</v>
      </c>
      <c r="E44" s="405">
        <v>948</v>
      </c>
      <c r="F44" s="360">
        <v>1343</v>
      </c>
      <c r="G44" s="406">
        <f t="shared" si="4"/>
        <v>2291</v>
      </c>
      <c r="H44" s="374">
        <f t="shared" si="2"/>
        <v>81313</v>
      </c>
      <c r="I44" s="385">
        <f t="shared" si="5"/>
        <v>80723</v>
      </c>
      <c r="J44" s="423">
        <f t="shared" si="3"/>
        <v>162036</v>
      </c>
      <c r="K44" s="422">
        <v>69236</v>
      </c>
    </row>
    <row r="45" spans="1:11" ht="14.25">
      <c r="A45" s="395" t="s">
        <v>284</v>
      </c>
      <c r="B45" s="405">
        <v>37354</v>
      </c>
      <c r="C45" s="360">
        <v>37574</v>
      </c>
      <c r="D45" s="406">
        <f t="shared" si="1"/>
        <v>74928</v>
      </c>
      <c r="E45" s="405">
        <v>248</v>
      </c>
      <c r="F45" s="360">
        <v>271</v>
      </c>
      <c r="G45" s="406">
        <f t="shared" si="4"/>
        <v>519</v>
      </c>
      <c r="H45" s="374">
        <f t="shared" si="2"/>
        <v>37602</v>
      </c>
      <c r="I45" s="385">
        <f t="shared" si="5"/>
        <v>37845</v>
      </c>
      <c r="J45" s="423">
        <f t="shared" si="3"/>
        <v>75447</v>
      </c>
      <c r="K45" s="424">
        <v>30440</v>
      </c>
    </row>
    <row r="46" spans="1:11" ht="14.25">
      <c r="A46" s="395" t="s">
        <v>285</v>
      </c>
      <c r="B46" s="405">
        <v>76885</v>
      </c>
      <c r="C46" s="360">
        <v>76664</v>
      </c>
      <c r="D46" s="406">
        <f t="shared" si="1"/>
        <v>153549</v>
      </c>
      <c r="E46" s="405">
        <v>879</v>
      </c>
      <c r="F46" s="360">
        <v>1079</v>
      </c>
      <c r="G46" s="406">
        <f t="shared" si="4"/>
        <v>1958</v>
      </c>
      <c r="H46" s="374">
        <f t="shared" si="2"/>
        <v>77764</v>
      </c>
      <c r="I46" s="385">
        <f t="shared" si="5"/>
        <v>77743</v>
      </c>
      <c r="J46" s="423">
        <f t="shared" si="3"/>
        <v>155507</v>
      </c>
      <c r="K46" s="425">
        <v>61578</v>
      </c>
    </row>
    <row r="47" spans="1:11" ht="14.25">
      <c r="A47" s="395" t="s">
        <v>286</v>
      </c>
      <c r="B47" s="405">
        <v>34286</v>
      </c>
      <c r="C47" s="360">
        <v>34454</v>
      </c>
      <c r="D47" s="406">
        <f t="shared" si="1"/>
        <v>68740</v>
      </c>
      <c r="E47" s="405">
        <v>148</v>
      </c>
      <c r="F47" s="360">
        <v>258</v>
      </c>
      <c r="G47" s="406">
        <f t="shared" si="4"/>
        <v>406</v>
      </c>
      <c r="H47" s="374">
        <f t="shared" si="2"/>
        <v>34434</v>
      </c>
      <c r="I47" s="385">
        <f t="shared" si="5"/>
        <v>34712</v>
      </c>
      <c r="J47" s="423">
        <f t="shared" si="3"/>
        <v>69146</v>
      </c>
      <c r="K47" s="424">
        <v>27909</v>
      </c>
    </row>
    <row r="48" spans="1:11" ht="14.25">
      <c r="A48" s="395" t="s">
        <v>287</v>
      </c>
      <c r="B48" s="405">
        <v>42706</v>
      </c>
      <c r="C48" s="360">
        <v>39295</v>
      </c>
      <c r="D48" s="406">
        <f t="shared" si="1"/>
        <v>82001</v>
      </c>
      <c r="E48" s="405">
        <v>1010</v>
      </c>
      <c r="F48" s="360">
        <v>1286</v>
      </c>
      <c r="G48" s="406">
        <f t="shared" si="4"/>
        <v>2296</v>
      </c>
      <c r="H48" s="374">
        <f t="shared" si="2"/>
        <v>43716</v>
      </c>
      <c r="I48" s="385">
        <f t="shared" si="5"/>
        <v>40581</v>
      </c>
      <c r="J48" s="423">
        <f t="shared" si="3"/>
        <v>84297</v>
      </c>
      <c r="K48" s="425">
        <v>35820</v>
      </c>
    </row>
    <row r="49" spans="1:11" ht="14.25">
      <c r="A49" s="435" t="s">
        <v>288</v>
      </c>
      <c r="B49" s="436">
        <v>53418</v>
      </c>
      <c r="C49" s="437">
        <v>53013</v>
      </c>
      <c r="D49" s="438">
        <f t="shared" si="1"/>
        <v>106431</v>
      </c>
      <c r="E49" s="436">
        <v>614</v>
      </c>
      <c r="F49" s="437">
        <v>945</v>
      </c>
      <c r="G49" s="438">
        <f t="shared" si="4"/>
        <v>1559</v>
      </c>
      <c r="H49" s="439">
        <f t="shared" si="2"/>
        <v>54032</v>
      </c>
      <c r="I49" s="440">
        <f t="shared" si="5"/>
        <v>53958</v>
      </c>
      <c r="J49" s="441">
        <f t="shared" si="3"/>
        <v>107990</v>
      </c>
      <c r="K49" s="442">
        <v>47230</v>
      </c>
    </row>
    <row r="50" spans="1:11" ht="14.25">
      <c r="A50" s="395" t="s">
        <v>289</v>
      </c>
      <c r="B50" s="405">
        <v>67167</v>
      </c>
      <c r="C50" s="360">
        <v>64724</v>
      </c>
      <c r="D50" s="406">
        <f t="shared" si="1"/>
        <v>131891</v>
      </c>
      <c r="E50" s="405">
        <v>1192</v>
      </c>
      <c r="F50" s="360">
        <v>1432</v>
      </c>
      <c r="G50" s="406">
        <f t="shared" si="4"/>
        <v>2624</v>
      </c>
      <c r="H50" s="374">
        <f t="shared" si="2"/>
        <v>68359</v>
      </c>
      <c r="I50" s="385">
        <f t="shared" si="5"/>
        <v>66156</v>
      </c>
      <c r="J50" s="423">
        <f t="shared" si="3"/>
        <v>134515</v>
      </c>
      <c r="K50" s="425">
        <v>56692</v>
      </c>
    </row>
    <row r="51" spans="1:11" ht="14.25">
      <c r="A51" s="395" t="s">
        <v>290</v>
      </c>
      <c r="B51" s="405">
        <v>31468</v>
      </c>
      <c r="C51" s="360">
        <v>31425</v>
      </c>
      <c r="D51" s="406">
        <f t="shared" si="1"/>
        <v>62893</v>
      </c>
      <c r="E51" s="405">
        <v>185</v>
      </c>
      <c r="F51" s="360">
        <v>243</v>
      </c>
      <c r="G51" s="406">
        <f t="shared" si="4"/>
        <v>428</v>
      </c>
      <c r="H51" s="374">
        <f t="shared" si="2"/>
        <v>31653</v>
      </c>
      <c r="I51" s="385">
        <f t="shared" si="5"/>
        <v>31668</v>
      </c>
      <c r="J51" s="423">
        <f t="shared" si="3"/>
        <v>63321</v>
      </c>
      <c r="K51" s="425">
        <v>25784</v>
      </c>
    </row>
    <row r="52" spans="1:11" ht="14.25">
      <c r="A52" s="395" t="s">
        <v>291</v>
      </c>
      <c r="B52" s="405">
        <v>49862</v>
      </c>
      <c r="C52" s="360">
        <v>49201</v>
      </c>
      <c r="D52" s="406">
        <f t="shared" si="1"/>
        <v>99063</v>
      </c>
      <c r="E52" s="405">
        <v>790</v>
      </c>
      <c r="F52" s="360">
        <v>989</v>
      </c>
      <c r="G52" s="406">
        <f t="shared" si="4"/>
        <v>1779</v>
      </c>
      <c r="H52" s="374">
        <f t="shared" si="2"/>
        <v>50652</v>
      </c>
      <c r="I52" s="385">
        <f t="shared" si="5"/>
        <v>50190</v>
      </c>
      <c r="J52" s="423">
        <f t="shared" si="3"/>
        <v>100842</v>
      </c>
      <c r="K52" s="425">
        <v>42577</v>
      </c>
    </row>
    <row r="53" spans="1:11" ht="14.25">
      <c r="A53" s="395" t="s">
        <v>292</v>
      </c>
      <c r="B53" s="405">
        <v>26693</v>
      </c>
      <c r="C53" s="360">
        <v>26469</v>
      </c>
      <c r="D53" s="406">
        <f t="shared" si="1"/>
        <v>53162</v>
      </c>
      <c r="E53" s="405">
        <v>354</v>
      </c>
      <c r="F53" s="360">
        <v>416</v>
      </c>
      <c r="G53" s="406">
        <f t="shared" si="4"/>
        <v>770</v>
      </c>
      <c r="H53" s="374">
        <f t="shared" si="2"/>
        <v>27047</v>
      </c>
      <c r="I53" s="385">
        <f t="shared" si="5"/>
        <v>26885</v>
      </c>
      <c r="J53" s="423">
        <f t="shared" si="3"/>
        <v>53932</v>
      </c>
      <c r="K53" s="425">
        <v>21866</v>
      </c>
    </row>
    <row r="54" spans="1:11" ht="14.25">
      <c r="A54" s="395" t="s">
        <v>293</v>
      </c>
      <c r="B54" s="405">
        <v>34581</v>
      </c>
      <c r="C54" s="360">
        <v>34793</v>
      </c>
      <c r="D54" s="406">
        <f t="shared" si="1"/>
        <v>69374</v>
      </c>
      <c r="E54" s="405">
        <v>374</v>
      </c>
      <c r="F54" s="360">
        <v>450</v>
      </c>
      <c r="G54" s="406">
        <f t="shared" si="4"/>
        <v>824</v>
      </c>
      <c r="H54" s="374">
        <f t="shared" si="2"/>
        <v>34955</v>
      </c>
      <c r="I54" s="385">
        <f t="shared" si="5"/>
        <v>35243</v>
      </c>
      <c r="J54" s="423">
        <f t="shared" si="3"/>
        <v>70198</v>
      </c>
      <c r="K54" s="425">
        <v>28907</v>
      </c>
    </row>
    <row r="55" spans="1:11" ht="14.25">
      <c r="A55" s="395" t="s">
        <v>294</v>
      </c>
      <c r="B55" s="405">
        <v>28501</v>
      </c>
      <c r="C55" s="360">
        <v>28466</v>
      </c>
      <c r="D55" s="406">
        <f t="shared" si="1"/>
        <v>56967</v>
      </c>
      <c r="E55" s="405">
        <v>301</v>
      </c>
      <c r="F55" s="360">
        <v>358</v>
      </c>
      <c r="G55" s="406">
        <f t="shared" si="4"/>
        <v>659</v>
      </c>
      <c r="H55" s="374">
        <f t="shared" si="2"/>
        <v>28802</v>
      </c>
      <c r="I55" s="385">
        <f t="shared" si="5"/>
        <v>28824</v>
      </c>
      <c r="J55" s="423">
        <f t="shared" si="3"/>
        <v>57626</v>
      </c>
      <c r="K55" s="422">
        <v>22835</v>
      </c>
    </row>
    <row r="56" spans="1:11" ht="14.25">
      <c r="A56" s="395" t="s">
        <v>295</v>
      </c>
      <c r="B56" s="405">
        <v>33831</v>
      </c>
      <c r="C56" s="360">
        <v>33336</v>
      </c>
      <c r="D56" s="406">
        <f t="shared" si="1"/>
        <v>67167</v>
      </c>
      <c r="E56" s="405">
        <v>436</v>
      </c>
      <c r="F56" s="360">
        <v>571</v>
      </c>
      <c r="G56" s="406">
        <f t="shared" si="4"/>
        <v>1007</v>
      </c>
      <c r="H56" s="374">
        <f t="shared" si="2"/>
        <v>34267</v>
      </c>
      <c r="I56" s="385">
        <f t="shared" si="5"/>
        <v>33907</v>
      </c>
      <c r="J56" s="423">
        <f t="shared" si="3"/>
        <v>68174</v>
      </c>
      <c r="K56" s="424">
        <v>26296</v>
      </c>
    </row>
    <row r="57" spans="1:11" ht="14.25">
      <c r="A57" s="395" t="s">
        <v>296</v>
      </c>
      <c r="B57" s="405">
        <v>53764</v>
      </c>
      <c r="C57" s="360">
        <v>53715</v>
      </c>
      <c r="D57" s="406">
        <f t="shared" si="1"/>
        <v>107479</v>
      </c>
      <c r="E57" s="405">
        <v>702</v>
      </c>
      <c r="F57" s="360">
        <v>931</v>
      </c>
      <c r="G57" s="406">
        <f t="shared" si="4"/>
        <v>1633</v>
      </c>
      <c r="H57" s="374">
        <f t="shared" si="2"/>
        <v>54466</v>
      </c>
      <c r="I57" s="385">
        <f t="shared" si="5"/>
        <v>54646</v>
      </c>
      <c r="J57" s="423">
        <f t="shared" si="3"/>
        <v>109112</v>
      </c>
      <c r="K57" s="425">
        <v>46963</v>
      </c>
    </row>
    <row r="58" spans="1:11" ht="14.25">
      <c r="A58" s="395" t="s">
        <v>297</v>
      </c>
      <c r="B58" s="405">
        <v>25403</v>
      </c>
      <c r="C58" s="360">
        <v>25273</v>
      </c>
      <c r="D58" s="406">
        <f t="shared" si="1"/>
        <v>50676</v>
      </c>
      <c r="E58" s="405">
        <v>113</v>
      </c>
      <c r="F58" s="360">
        <v>181</v>
      </c>
      <c r="G58" s="406">
        <f t="shared" si="4"/>
        <v>294</v>
      </c>
      <c r="H58" s="374">
        <f t="shared" si="2"/>
        <v>25516</v>
      </c>
      <c r="I58" s="385">
        <f t="shared" si="5"/>
        <v>25454</v>
      </c>
      <c r="J58" s="423">
        <f t="shared" si="3"/>
        <v>50970</v>
      </c>
      <c r="K58" s="422">
        <v>19260</v>
      </c>
    </row>
    <row r="59" spans="1:11" ht="14.25">
      <c r="A59" s="395" t="s">
        <v>298</v>
      </c>
      <c r="B59" s="405">
        <v>22017</v>
      </c>
      <c r="C59" s="360">
        <v>21434</v>
      </c>
      <c r="D59" s="406">
        <f t="shared" si="1"/>
        <v>43451</v>
      </c>
      <c r="E59" s="405">
        <v>113</v>
      </c>
      <c r="F59" s="360">
        <v>163</v>
      </c>
      <c r="G59" s="406">
        <f t="shared" si="4"/>
        <v>276</v>
      </c>
      <c r="H59" s="374">
        <f t="shared" si="2"/>
        <v>22130</v>
      </c>
      <c r="I59" s="385">
        <f t="shared" si="5"/>
        <v>21597</v>
      </c>
      <c r="J59" s="423">
        <f t="shared" si="3"/>
        <v>43727</v>
      </c>
      <c r="K59" s="425">
        <v>16759</v>
      </c>
    </row>
    <row r="60" spans="1:11" ht="14.25">
      <c r="A60" s="395" t="s">
        <v>299</v>
      </c>
      <c r="B60" s="405">
        <v>19020</v>
      </c>
      <c r="C60" s="360">
        <v>18839</v>
      </c>
      <c r="D60" s="406">
        <f t="shared" si="1"/>
        <v>37859</v>
      </c>
      <c r="E60" s="405">
        <v>222</v>
      </c>
      <c r="F60" s="360">
        <v>237</v>
      </c>
      <c r="G60" s="406">
        <f t="shared" si="4"/>
        <v>459</v>
      </c>
      <c r="H60" s="374">
        <f t="shared" si="2"/>
        <v>19242</v>
      </c>
      <c r="I60" s="385">
        <f t="shared" si="5"/>
        <v>19076</v>
      </c>
      <c r="J60" s="423">
        <f t="shared" si="3"/>
        <v>38318</v>
      </c>
      <c r="K60" s="422">
        <v>15449</v>
      </c>
    </row>
    <row r="61" spans="1:11" ht="14.25">
      <c r="A61" s="395" t="s">
        <v>300</v>
      </c>
      <c r="B61" s="405">
        <v>17633</v>
      </c>
      <c r="C61" s="360">
        <v>17669</v>
      </c>
      <c r="D61" s="406">
        <f t="shared" si="1"/>
        <v>35302</v>
      </c>
      <c r="E61" s="405">
        <v>155</v>
      </c>
      <c r="F61" s="360">
        <v>237</v>
      </c>
      <c r="G61" s="406">
        <f t="shared" si="4"/>
        <v>392</v>
      </c>
      <c r="H61" s="374">
        <f t="shared" si="2"/>
        <v>17788</v>
      </c>
      <c r="I61" s="385">
        <f t="shared" si="5"/>
        <v>17906</v>
      </c>
      <c r="J61" s="423">
        <f t="shared" si="3"/>
        <v>35694</v>
      </c>
      <c r="K61" s="424">
        <v>15745</v>
      </c>
    </row>
    <row r="62" spans="1:11" ht="14.25">
      <c r="A62" s="395" t="s">
        <v>301</v>
      </c>
      <c r="B62" s="405">
        <v>6218</v>
      </c>
      <c r="C62" s="360">
        <v>6224</v>
      </c>
      <c r="D62" s="406">
        <f t="shared" si="1"/>
        <v>12442</v>
      </c>
      <c r="E62" s="405">
        <v>35</v>
      </c>
      <c r="F62" s="360">
        <v>60</v>
      </c>
      <c r="G62" s="406">
        <f t="shared" si="4"/>
        <v>95</v>
      </c>
      <c r="H62" s="374">
        <f t="shared" si="2"/>
        <v>6253</v>
      </c>
      <c r="I62" s="385">
        <f t="shared" si="5"/>
        <v>6284</v>
      </c>
      <c r="J62" s="423">
        <f t="shared" si="3"/>
        <v>12537</v>
      </c>
      <c r="K62" s="425">
        <v>4915</v>
      </c>
    </row>
    <row r="63" spans="1:11" ht="14.25">
      <c r="A63" s="395" t="s">
        <v>302</v>
      </c>
      <c r="B63" s="405">
        <v>8829</v>
      </c>
      <c r="C63" s="360">
        <v>8428</v>
      </c>
      <c r="D63" s="406">
        <f t="shared" si="1"/>
        <v>17257</v>
      </c>
      <c r="E63" s="405">
        <v>165</v>
      </c>
      <c r="F63" s="360">
        <v>125</v>
      </c>
      <c r="G63" s="406">
        <f t="shared" si="4"/>
        <v>290</v>
      </c>
      <c r="H63" s="374">
        <f t="shared" si="2"/>
        <v>8994</v>
      </c>
      <c r="I63" s="385">
        <f t="shared" si="5"/>
        <v>8553</v>
      </c>
      <c r="J63" s="423">
        <f t="shared" si="3"/>
        <v>17547</v>
      </c>
      <c r="K63" s="422">
        <v>6685</v>
      </c>
    </row>
    <row r="64" spans="1:11" ht="14.25">
      <c r="A64" s="395" t="s">
        <v>303</v>
      </c>
      <c r="B64" s="405">
        <v>9015</v>
      </c>
      <c r="C64" s="360">
        <v>9113</v>
      </c>
      <c r="D64" s="406">
        <f t="shared" si="1"/>
        <v>18128</v>
      </c>
      <c r="E64" s="405">
        <v>123</v>
      </c>
      <c r="F64" s="360">
        <v>144</v>
      </c>
      <c r="G64" s="406">
        <f t="shared" si="4"/>
        <v>267</v>
      </c>
      <c r="H64" s="374">
        <f t="shared" si="2"/>
        <v>9138</v>
      </c>
      <c r="I64" s="385">
        <f t="shared" si="5"/>
        <v>9257</v>
      </c>
      <c r="J64" s="423">
        <f t="shared" si="3"/>
        <v>18395</v>
      </c>
      <c r="K64" s="424">
        <v>7382</v>
      </c>
    </row>
    <row r="65" spans="1:11" ht="14.25">
      <c r="A65" s="395" t="s">
        <v>304</v>
      </c>
      <c r="B65" s="405">
        <v>16240</v>
      </c>
      <c r="C65" s="360">
        <v>16649</v>
      </c>
      <c r="D65" s="406">
        <f t="shared" si="1"/>
        <v>32889</v>
      </c>
      <c r="E65" s="405">
        <v>93</v>
      </c>
      <c r="F65" s="360">
        <v>112</v>
      </c>
      <c r="G65" s="406">
        <f t="shared" si="4"/>
        <v>205</v>
      </c>
      <c r="H65" s="374">
        <f t="shared" si="2"/>
        <v>16333</v>
      </c>
      <c r="I65" s="385">
        <f t="shared" si="5"/>
        <v>16761</v>
      </c>
      <c r="J65" s="423">
        <f t="shared" si="3"/>
        <v>33094</v>
      </c>
      <c r="K65" s="424">
        <v>12991</v>
      </c>
    </row>
    <row r="66" spans="1:11" ht="14.25">
      <c r="A66" s="395" t="s">
        <v>305</v>
      </c>
      <c r="B66" s="405">
        <v>10926</v>
      </c>
      <c r="C66" s="360">
        <v>10565</v>
      </c>
      <c r="D66" s="406">
        <f t="shared" si="1"/>
        <v>21491</v>
      </c>
      <c r="E66" s="405">
        <v>90</v>
      </c>
      <c r="F66" s="360">
        <v>100</v>
      </c>
      <c r="G66" s="406">
        <f t="shared" si="4"/>
        <v>190</v>
      </c>
      <c r="H66" s="374">
        <f t="shared" si="2"/>
        <v>11016</v>
      </c>
      <c r="I66" s="385">
        <f t="shared" si="5"/>
        <v>10665</v>
      </c>
      <c r="J66" s="423">
        <f t="shared" si="3"/>
        <v>21681</v>
      </c>
      <c r="K66" s="425">
        <v>7802</v>
      </c>
    </row>
    <row r="67" spans="1:11" ht="14.25">
      <c r="A67" s="395" t="s">
        <v>306</v>
      </c>
      <c r="B67" s="405">
        <v>10421</v>
      </c>
      <c r="C67" s="360">
        <v>10371</v>
      </c>
      <c r="D67" s="406">
        <f t="shared" si="1"/>
        <v>20792</v>
      </c>
      <c r="E67" s="405">
        <v>60</v>
      </c>
      <c r="F67" s="360">
        <v>70</v>
      </c>
      <c r="G67" s="406">
        <f t="shared" si="4"/>
        <v>130</v>
      </c>
      <c r="H67" s="374">
        <f t="shared" si="2"/>
        <v>10481</v>
      </c>
      <c r="I67" s="385">
        <f t="shared" si="5"/>
        <v>10441</v>
      </c>
      <c r="J67" s="423">
        <f t="shared" si="3"/>
        <v>20922</v>
      </c>
      <c r="K67" s="422">
        <v>7551</v>
      </c>
    </row>
    <row r="68" spans="1:11" ht="14.25">
      <c r="A68" s="395" t="s">
        <v>307</v>
      </c>
      <c r="B68" s="405">
        <v>7347</v>
      </c>
      <c r="C68" s="360">
        <v>7440</v>
      </c>
      <c r="D68" s="406">
        <f t="shared" si="1"/>
        <v>14787</v>
      </c>
      <c r="E68" s="405">
        <v>22</v>
      </c>
      <c r="F68" s="360">
        <v>48</v>
      </c>
      <c r="G68" s="406">
        <f t="shared" si="4"/>
        <v>70</v>
      </c>
      <c r="H68" s="374">
        <f t="shared" si="2"/>
        <v>7369</v>
      </c>
      <c r="I68" s="385">
        <f t="shared" si="5"/>
        <v>7488</v>
      </c>
      <c r="J68" s="423">
        <f t="shared" si="3"/>
        <v>14857</v>
      </c>
      <c r="K68" s="424">
        <v>5802</v>
      </c>
    </row>
    <row r="69" spans="1:11" ht="14.25">
      <c r="A69" s="395" t="s">
        <v>308</v>
      </c>
      <c r="B69" s="405">
        <v>6146</v>
      </c>
      <c r="C69" s="360">
        <v>6117</v>
      </c>
      <c r="D69" s="406">
        <f t="shared" si="1"/>
        <v>12263</v>
      </c>
      <c r="E69" s="405">
        <v>95</v>
      </c>
      <c r="F69" s="360">
        <v>45</v>
      </c>
      <c r="G69" s="406">
        <f t="shared" si="4"/>
        <v>140</v>
      </c>
      <c r="H69" s="374">
        <f t="shared" si="2"/>
        <v>6241</v>
      </c>
      <c r="I69" s="385">
        <f t="shared" si="5"/>
        <v>6162</v>
      </c>
      <c r="J69" s="423">
        <f t="shared" si="3"/>
        <v>12403</v>
      </c>
      <c r="K69" s="425">
        <v>4740</v>
      </c>
    </row>
    <row r="70" spans="1:11" ht="14.25">
      <c r="A70" s="395" t="s">
        <v>309</v>
      </c>
      <c r="B70" s="405">
        <v>4447</v>
      </c>
      <c r="C70" s="360">
        <v>4430</v>
      </c>
      <c r="D70" s="406">
        <f t="shared" si="1"/>
        <v>8877</v>
      </c>
      <c r="E70" s="405">
        <v>11</v>
      </c>
      <c r="F70" s="360">
        <v>39</v>
      </c>
      <c r="G70" s="406">
        <f t="shared" si="4"/>
        <v>50</v>
      </c>
      <c r="H70" s="374">
        <f t="shared" si="2"/>
        <v>4458</v>
      </c>
      <c r="I70" s="385">
        <f t="shared" si="5"/>
        <v>4469</v>
      </c>
      <c r="J70" s="423">
        <f t="shared" si="3"/>
        <v>8927</v>
      </c>
      <c r="K70" s="425">
        <v>3315</v>
      </c>
    </row>
    <row r="71" spans="1:11" ht="14.25">
      <c r="A71" s="395" t="s">
        <v>310</v>
      </c>
      <c r="B71" s="405">
        <v>5249</v>
      </c>
      <c r="C71" s="360">
        <v>5454</v>
      </c>
      <c r="D71" s="406">
        <f t="shared" si="1"/>
        <v>10703</v>
      </c>
      <c r="E71" s="405">
        <v>16</v>
      </c>
      <c r="F71" s="360">
        <v>42</v>
      </c>
      <c r="G71" s="406">
        <f t="shared" si="4"/>
        <v>58</v>
      </c>
      <c r="H71" s="374">
        <f t="shared" si="2"/>
        <v>5265</v>
      </c>
      <c r="I71" s="385">
        <f t="shared" si="5"/>
        <v>5496</v>
      </c>
      <c r="J71" s="423">
        <f t="shared" si="3"/>
        <v>10761</v>
      </c>
      <c r="K71" s="425">
        <v>3993</v>
      </c>
    </row>
    <row r="72" spans="1:11" ht="14.25">
      <c r="A72" s="395" t="s">
        <v>311</v>
      </c>
      <c r="B72" s="405">
        <v>3742</v>
      </c>
      <c r="C72" s="360">
        <v>3931</v>
      </c>
      <c r="D72" s="406">
        <f t="shared" si="1"/>
        <v>7673</v>
      </c>
      <c r="E72" s="405">
        <v>7</v>
      </c>
      <c r="F72" s="360">
        <v>15</v>
      </c>
      <c r="G72" s="406">
        <f t="shared" si="4"/>
        <v>22</v>
      </c>
      <c r="H72" s="374">
        <f t="shared" si="2"/>
        <v>3749</v>
      </c>
      <c r="I72" s="385">
        <f t="shared" si="5"/>
        <v>3946</v>
      </c>
      <c r="J72" s="423">
        <f t="shared" si="3"/>
        <v>7695</v>
      </c>
      <c r="K72" s="422">
        <v>2855</v>
      </c>
    </row>
    <row r="73" spans="1:11" ht="14.25">
      <c r="A73" s="395" t="s">
        <v>312</v>
      </c>
      <c r="B73" s="405">
        <v>6469</v>
      </c>
      <c r="C73" s="360">
        <v>6603</v>
      </c>
      <c r="D73" s="406">
        <f t="shared" si="1"/>
        <v>13072</v>
      </c>
      <c r="E73" s="405">
        <v>31</v>
      </c>
      <c r="F73" s="360">
        <v>59</v>
      </c>
      <c r="G73" s="406">
        <f t="shared" si="4"/>
        <v>90</v>
      </c>
      <c r="H73" s="374">
        <f t="shared" si="2"/>
        <v>6500</v>
      </c>
      <c r="I73" s="385">
        <f t="shared" si="5"/>
        <v>6662</v>
      </c>
      <c r="J73" s="423">
        <f t="shared" si="3"/>
        <v>13162</v>
      </c>
      <c r="K73" s="424">
        <v>4877</v>
      </c>
    </row>
    <row r="74" spans="1:11" ht="14.25">
      <c r="A74" s="395" t="s">
        <v>313</v>
      </c>
      <c r="B74" s="405">
        <v>1640</v>
      </c>
      <c r="C74" s="360">
        <v>1622</v>
      </c>
      <c r="D74" s="406">
        <f t="shared" si="1"/>
        <v>3262</v>
      </c>
      <c r="E74" s="405">
        <v>7</v>
      </c>
      <c r="F74" s="360">
        <v>11</v>
      </c>
      <c r="G74" s="406">
        <f t="shared" si="4"/>
        <v>18</v>
      </c>
      <c r="H74" s="374">
        <f t="shared" si="2"/>
        <v>1647</v>
      </c>
      <c r="I74" s="385">
        <f t="shared" si="5"/>
        <v>1633</v>
      </c>
      <c r="J74" s="423">
        <f t="shared" si="3"/>
        <v>3280</v>
      </c>
      <c r="K74" s="425">
        <v>1114</v>
      </c>
    </row>
    <row r="75" spans="1:11" ht="14.25">
      <c r="A75" s="395" t="s">
        <v>314</v>
      </c>
      <c r="B75" s="405">
        <v>5823</v>
      </c>
      <c r="C75" s="360">
        <v>5764</v>
      </c>
      <c r="D75" s="406">
        <f aca="true" t="shared" si="6" ref="D75:D81">SUM(B75:C75)</f>
        <v>11587</v>
      </c>
      <c r="E75" s="405">
        <v>51</v>
      </c>
      <c r="F75" s="360">
        <v>57</v>
      </c>
      <c r="G75" s="406">
        <f t="shared" si="4"/>
        <v>108</v>
      </c>
      <c r="H75" s="374">
        <f t="shared" si="2"/>
        <v>5874</v>
      </c>
      <c r="I75" s="385">
        <f t="shared" si="5"/>
        <v>5821</v>
      </c>
      <c r="J75" s="423">
        <f t="shared" si="3"/>
        <v>11695</v>
      </c>
      <c r="K75" s="425">
        <v>4048</v>
      </c>
    </row>
    <row r="76" spans="1:11" ht="14.25">
      <c r="A76" s="395" t="s">
        <v>315</v>
      </c>
      <c r="B76" s="405">
        <v>7138</v>
      </c>
      <c r="C76" s="360">
        <v>6948</v>
      </c>
      <c r="D76" s="406">
        <f t="shared" si="6"/>
        <v>14086</v>
      </c>
      <c r="E76" s="405">
        <v>118</v>
      </c>
      <c r="F76" s="360">
        <v>144</v>
      </c>
      <c r="G76" s="406">
        <f t="shared" si="4"/>
        <v>262</v>
      </c>
      <c r="H76" s="374">
        <f aca="true" t="shared" si="7" ref="H76:H81">SUM(B76,E76)</f>
        <v>7256</v>
      </c>
      <c r="I76" s="385">
        <f t="shared" si="5"/>
        <v>7092</v>
      </c>
      <c r="J76" s="423">
        <f aca="true" t="shared" si="8" ref="J76:J81">SUM(H76:I76)</f>
        <v>14348</v>
      </c>
      <c r="K76" s="422">
        <v>5331</v>
      </c>
    </row>
    <row r="77" spans="1:11" ht="14.25">
      <c r="A77" s="395" t="s">
        <v>316</v>
      </c>
      <c r="B77" s="405">
        <v>15288</v>
      </c>
      <c r="C77" s="360">
        <v>15419</v>
      </c>
      <c r="D77" s="406">
        <f t="shared" si="6"/>
        <v>30707</v>
      </c>
      <c r="E77" s="405">
        <v>451</v>
      </c>
      <c r="F77" s="360">
        <v>542</v>
      </c>
      <c r="G77" s="406">
        <f>SUM(E77:F77)</f>
        <v>993</v>
      </c>
      <c r="H77" s="374">
        <f t="shared" si="7"/>
        <v>15739</v>
      </c>
      <c r="I77" s="385">
        <f>SUM(C77,F77)</f>
        <v>15961</v>
      </c>
      <c r="J77" s="423">
        <f t="shared" si="8"/>
        <v>31700</v>
      </c>
      <c r="K77" s="424">
        <v>12002</v>
      </c>
    </row>
    <row r="78" spans="1:11" ht="14.25">
      <c r="A78" s="395" t="s">
        <v>317</v>
      </c>
      <c r="B78" s="405">
        <v>17608</v>
      </c>
      <c r="C78" s="360">
        <v>17708</v>
      </c>
      <c r="D78" s="406">
        <f t="shared" si="6"/>
        <v>35316</v>
      </c>
      <c r="E78" s="405">
        <v>170</v>
      </c>
      <c r="F78" s="360">
        <v>186</v>
      </c>
      <c r="G78" s="406">
        <f>SUM(E78:F78)</f>
        <v>356</v>
      </c>
      <c r="H78" s="374">
        <f t="shared" si="7"/>
        <v>17778</v>
      </c>
      <c r="I78" s="385">
        <f>SUM(C78,F78)</f>
        <v>17894</v>
      </c>
      <c r="J78" s="423">
        <f t="shared" si="8"/>
        <v>35672</v>
      </c>
      <c r="K78" s="425">
        <v>14024</v>
      </c>
    </row>
    <row r="79" spans="1:11" ht="14.25">
      <c r="A79" s="395" t="s">
        <v>318</v>
      </c>
      <c r="B79" s="405">
        <v>16483</v>
      </c>
      <c r="C79" s="360">
        <v>16269</v>
      </c>
      <c r="D79" s="406">
        <f t="shared" si="6"/>
        <v>32752</v>
      </c>
      <c r="E79" s="405">
        <v>159</v>
      </c>
      <c r="F79" s="360">
        <v>148</v>
      </c>
      <c r="G79" s="406">
        <f>SUM(E79:F79)</f>
        <v>307</v>
      </c>
      <c r="H79" s="374">
        <f t="shared" si="7"/>
        <v>16642</v>
      </c>
      <c r="I79" s="385">
        <f>SUM(C79,F79)</f>
        <v>16417</v>
      </c>
      <c r="J79" s="423">
        <f t="shared" si="8"/>
        <v>33059</v>
      </c>
      <c r="K79" s="422">
        <v>13566</v>
      </c>
    </row>
    <row r="80" spans="1:11" ht="14.25">
      <c r="A80" s="395" t="s">
        <v>319</v>
      </c>
      <c r="B80" s="405">
        <v>23381</v>
      </c>
      <c r="C80" s="360">
        <v>23112</v>
      </c>
      <c r="D80" s="406">
        <f t="shared" si="6"/>
        <v>46493</v>
      </c>
      <c r="E80" s="405">
        <v>153</v>
      </c>
      <c r="F80" s="360">
        <v>179</v>
      </c>
      <c r="G80" s="406">
        <f>SUM(E80:F80)</f>
        <v>332</v>
      </c>
      <c r="H80" s="374">
        <f t="shared" si="7"/>
        <v>23534</v>
      </c>
      <c r="I80" s="385">
        <f>SUM(C80,F80)</f>
        <v>23291</v>
      </c>
      <c r="J80" s="423">
        <f t="shared" si="8"/>
        <v>46825</v>
      </c>
      <c r="K80" s="424">
        <v>18198</v>
      </c>
    </row>
    <row r="81" spans="1:11" ht="15" thickBot="1">
      <c r="A81" s="434" t="s">
        <v>320</v>
      </c>
      <c r="B81" s="412">
        <v>15495</v>
      </c>
      <c r="C81" s="396">
        <v>15164</v>
      </c>
      <c r="D81" s="413">
        <f t="shared" si="6"/>
        <v>30659</v>
      </c>
      <c r="E81" s="412">
        <v>134</v>
      </c>
      <c r="F81" s="396">
        <v>151</v>
      </c>
      <c r="G81" s="413">
        <f>SUM(E81:F81)</f>
        <v>285</v>
      </c>
      <c r="H81" s="431">
        <f t="shared" si="7"/>
        <v>15629</v>
      </c>
      <c r="I81" s="387">
        <f>SUM(C81,F81)</f>
        <v>15315</v>
      </c>
      <c r="J81" s="432">
        <f t="shared" si="8"/>
        <v>30944</v>
      </c>
      <c r="K81" s="433">
        <v>11480</v>
      </c>
    </row>
    <row r="82" spans="1:4" ht="14.25">
      <c r="A82" s="450" t="s">
        <v>351</v>
      </c>
      <c r="C82" s="378"/>
      <c r="D82" s="378"/>
    </row>
    <row r="83" spans="3:11" ht="14.25">
      <c r="C83" s="378"/>
      <c r="D83" s="378"/>
      <c r="K83" s="362" t="s">
        <v>346</v>
      </c>
    </row>
    <row r="84" spans="3:4" ht="14.25">
      <c r="C84" s="378"/>
      <c r="D84" s="378"/>
    </row>
    <row r="85" spans="3:4" ht="14.25">
      <c r="C85" s="378"/>
      <c r="D85" s="378"/>
    </row>
    <row r="86" spans="3:4" ht="14.25">
      <c r="C86" s="378"/>
      <c r="D86" s="378"/>
    </row>
    <row r="87" spans="3:4" ht="14.25">
      <c r="C87" s="378"/>
      <c r="D87" s="378"/>
    </row>
    <row r="88" spans="3:4" ht="14.25">
      <c r="C88" s="378"/>
      <c r="D88" s="378"/>
    </row>
    <row r="89" spans="3:4" ht="14.25">
      <c r="C89" s="378"/>
      <c r="D89" s="378"/>
    </row>
    <row r="90" spans="3:4" ht="14.25">
      <c r="C90" s="378"/>
      <c r="D90" s="378"/>
    </row>
    <row r="91" spans="3:4" ht="14.25">
      <c r="C91" s="378"/>
      <c r="D91" s="378"/>
    </row>
    <row r="92" spans="3:4" ht="14.25">
      <c r="C92" s="378"/>
      <c r="D92" s="378"/>
    </row>
    <row r="93" spans="3:4" ht="14.25">
      <c r="C93" s="378"/>
      <c r="D93" s="378"/>
    </row>
    <row r="94" spans="3:4" ht="14.25">
      <c r="C94" s="378"/>
      <c r="D94" s="378"/>
    </row>
    <row r="95" spans="3:4" ht="14.25">
      <c r="C95" s="378"/>
      <c r="D95" s="378"/>
    </row>
    <row r="96" spans="3:4" ht="14.25">
      <c r="C96" s="378"/>
      <c r="D96" s="378"/>
    </row>
    <row r="97" spans="3:4" ht="14.25">
      <c r="C97" s="378"/>
      <c r="D97" s="378"/>
    </row>
    <row r="98" spans="3:4" ht="14.25">
      <c r="C98" s="378"/>
      <c r="D98" s="378"/>
    </row>
    <row r="99" spans="3:4" ht="14.25">
      <c r="C99" s="378"/>
      <c r="D99" s="378"/>
    </row>
    <row r="100" spans="3:4" ht="14.25">
      <c r="C100" s="378"/>
      <c r="D100" s="378"/>
    </row>
    <row r="101" spans="3:4" ht="14.25">
      <c r="C101" s="378"/>
      <c r="D101" s="378"/>
    </row>
    <row r="102" spans="3:4" ht="14.25">
      <c r="C102" s="378"/>
      <c r="D102" s="378"/>
    </row>
    <row r="103" spans="3:4" ht="14.25">
      <c r="C103" s="378"/>
      <c r="D103" s="378"/>
    </row>
    <row r="104" spans="3:4" ht="14.25">
      <c r="C104" s="378"/>
      <c r="D104" s="378"/>
    </row>
    <row r="105" spans="3:4" ht="14.25">
      <c r="C105" s="378"/>
      <c r="D105" s="378"/>
    </row>
    <row r="106" spans="3:4" ht="14.25">
      <c r="C106" s="378"/>
      <c r="D106" s="378"/>
    </row>
    <row r="107" spans="3:4" ht="14.25">
      <c r="C107" s="378"/>
      <c r="D107" s="378"/>
    </row>
    <row r="108" spans="3:4" ht="14.25">
      <c r="C108" s="378"/>
      <c r="D108" s="378"/>
    </row>
    <row r="109" spans="3:4" ht="14.25">
      <c r="C109" s="378"/>
      <c r="D109" s="378"/>
    </row>
    <row r="110" spans="3:4" ht="14.25">
      <c r="C110" s="378"/>
      <c r="D110" s="378"/>
    </row>
    <row r="111" spans="3:4" ht="14.25">
      <c r="C111" s="378"/>
      <c r="D111" s="378"/>
    </row>
    <row r="112" spans="3:4" ht="14.25">
      <c r="C112" s="378"/>
      <c r="D112" s="378"/>
    </row>
    <row r="113" spans="3:4" ht="14.25">
      <c r="C113" s="378"/>
      <c r="D113" s="378"/>
    </row>
    <row r="114" spans="3:4" ht="14.25">
      <c r="C114" s="378"/>
      <c r="D114" s="378"/>
    </row>
    <row r="115" spans="3:4" ht="14.25">
      <c r="C115" s="378"/>
      <c r="D115" s="378"/>
    </row>
    <row r="116" spans="3:4" ht="14.25">
      <c r="C116" s="378"/>
      <c r="D116" s="378"/>
    </row>
    <row r="117" spans="3:4" ht="14.25">
      <c r="C117" s="378"/>
      <c r="D117" s="378"/>
    </row>
    <row r="118" spans="3:4" ht="14.25">
      <c r="C118" s="378"/>
      <c r="D118" s="378"/>
    </row>
    <row r="119" spans="3:4" ht="14.25">
      <c r="C119" s="378"/>
      <c r="D119" s="378"/>
    </row>
    <row r="120" spans="3:4" ht="14.25">
      <c r="C120" s="378"/>
      <c r="D120" s="378"/>
    </row>
    <row r="121" spans="3:4" ht="14.25">
      <c r="C121" s="378"/>
      <c r="D121" s="378"/>
    </row>
    <row r="122" spans="3:4" ht="14.25">
      <c r="C122" s="378"/>
      <c r="D122" s="378"/>
    </row>
    <row r="123" spans="3:4" ht="14.25">
      <c r="C123" s="378"/>
      <c r="D123" s="378"/>
    </row>
    <row r="124" spans="3:4" ht="14.25">
      <c r="C124" s="378"/>
      <c r="D124" s="378"/>
    </row>
    <row r="125" spans="3:4" ht="14.25">
      <c r="C125" s="378"/>
      <c r="D125" s="378"/>
    </row>
    <row r="126" spans="3:4" ht="14.25">
      <c r="C126" s="378"/>
      <c r="D126" s="378"/>
    </row>
    <row r="127" spans="3:4" ht="14.25">
      <c r="C127" s="378"/>
      <c r="D127" s="378"/>
    </row>
    <row r="128" spans="3:4" ht="14.25">
      <c r="C128" s="378"/>
      <c r="D128" s="378"/>
    </row>
    <row r="129" spans="3:4" ht="14.25">
      <c r="C129" s="378"/>
      <c r="D129" s="378"/>
    </row>
    <row r="130" spans="3:4" ht="14.25">
      <c r="C130" s="378"/>
      <c r="D130" s="378"/>
    </row>
    <row r="131" spans="3:4" ht="14.25">
      <c r="C131" s="378"/>
      <c r="D131" s="378"/>
    </row>
    <row r="132" spans="3:4" ht="14.25">
      <c r="C132" s="378"/>
      <c r="D132" s="378"/>
    </row>
    <row r="133" spans="3:4" ht="14.25">
      <c r="C133" s="378"/>
      <c r="D133" s="378"/>
    </row>
    <row r="134" spans="3:4" ht="14.25">
      <c r="C134" s="378"/>
      <c r="D134" s="378"/>
    </row>
    <row r="135" spans="3:4" ht="14.25">
      <c r="C135" s="378"/>
      <c r="D135" s="378"/>
    </row>
    <row r="136" spans="3:4" ht="14.25">
      <c r="C136" s="378"/>
      <c r="D136" s="378"/>
    </row>
    <row r="137" spans="3:4" ht="14.25">
      <c r="C137" s="378"/>
      <c r="D137" s="378"/>
    </row>
    <row r="138" spans="3:4" ht="14.25">
      <c r="C138" s="378"/>
      <c r="D138" s="378"/>
    </row>
    <row r="139" spans="3:4" ht="14.25">
      <c r="C139" s="378"/>
      <c r="D139" s="378"/>
    </row>
    <row r="140" spans="3:4" ht="14.25">
      <c r="C140" s="378"/>
      <c r="D140" s="378"/>
    </row>
    <row r="141" spans="3:4" ht="14.25">
      <c r="C141" s="378"/>
      <c r="D141" s="378"/>
    </row>
    <row r="142" spans="3:4" ht="14.25">
      <c r="C142" s="378"/>
      <c r="D142" s="378"/>
    </row>
    <row r="143" spans="3:4" ht="14.25">
      <c r="C143" s="378"/>
      <c r="D143" s="378"/>
    </row>
    <row r="144" spans="3:4" ht="14.25">
      <c r="C144" s="378"/>
      <c r="D144" s="378"/>
    </row>
    <row r="145" spans="3:4" ht="14.25">
      <c r="C145" s="378"/>
      <c r="D145" s="378"/>
    </row>
    <row r="146" spans="3:4" ht="14.25">
      <c r="C146" s="378"/>
      <c r="D146" s="378"/>
    </row>
    <row r="147" spans="3:4" ht="14.25">
      <c r="C147" s="378"/>
      <c r="D147" s="378"/>
    </row>
    <row r="148" spans="3:4" ht="14.25">
      <c r="C148" s="378"/>
      <c r="D148" s="378"/>
    </row>
    <row r="149" spans="3:4" ht="14.25">
      <c r="C149" s="378"/>
      <c r="D149" s="378"/>
    </row>
    <row r="150" spans="3:4" ht="14.25">
      <c r="C150" s="378"/>
      <c r="D150" s="378"/>
    </row>
    <row r="151" spans="3:4" ht="14.25">
      <c r="C151" s="378"/>
      <c r="D151" s="378"/>
    </row>
  </sheetData>
  <sheetProtection/>
  <mergeCells count="5">
    <mergeCell ref="K5:K7"/>
    <mergeCell ref="B5:J5"/>
    <mergeCell ref="B6:D6"/>
    <mergeCell ref="E6:G6"/>
    <mergeCell ref="H6:J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2"/>
  <headerFooter alignWithMargins="0">
    <oddFooter>&amp;R&amp;A</oddFooter>
  </headerFooter>
  <ignoredErrors>
    <ignoredError sqref="E8:F9 B8:C9 K8:K9" formulaRange="1"/>
    <ignoredError sqref="D8:D9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PageLayoutView="0" workbookViewId="0" topLeftCell="A1">
      <selection activeCell="A1" sqref="A1"/>
    </sheetView>
  </sheetViews>
  <sheetFormatPr defaultColWidth="9.00390625" defaultRowHeight="20.25" customHeight="1"/>
  <cols>
    <col min="1" max="1" width="19.50390625" style="31" customWidth="1"/>
    <col min="2" max="2" width="9.75390625" style="24" bestFit="1" customWidth="1"/>
    <col min="3" max="3" width="8.625" style="24" bestFit="1" customWidth="1"/>
    <col min="4" max="4" width="7.50390625" style="24" customWidth="1"/>
    <col min="5" max="5" width="2.25390625" style="24" customWidth="1"/>
    <col min="6" max="6" width="19.50390625" style="24" customWidth="1"/>
    <col min="7" max="9" width="9.125" style="24" bestFit="1" customWidth="1"/>
    <col min="10" max="10" width="9.125" style="24" customWidth="1"/>
    <col min="11" max="16384" width="9.00390625" style="24" customWidth="1"/>
  </cols>
  <sheetData>
    <row r="1" spans="1:8" s="8" customFormat="1" ht="18" customHeight="1">
      <c r="A1" s="4" t="s">
        <v>60</v>
      </c>
      <c r="B1" s="5"/>
      <c r="C1" s="5"/>
      <c r="D1" s="5"/>
      <c r="E1" s="5"/>
      <c r="F1" s="5"/>
      <c r="G1" s="6"/>
      <c r="H1" s="7"/>
    </row>
    <row r="2" ht="20.25" customHeight="1">
      <c r="A2" s="23" t="s">
        <v>67</v>
      </c>
    </row>
    <row r="3" spans="1:10" ht="14.25" thickBot="1">
      <c r="A3" s="85"/>
      <c r="B3" s="26"/>
      <c r="C3" s="26"/>
      <c r="D3" s="27"/>
      <c r="F3" s="25"/>
      <c r="G3" s="26"/>
      <c r="H3" s="26"/>
      <c r="I3" s="27" t="s">
        <v>333</v>
      </c>
      <c r="J3" s="81"/>
    </row>
    <row r="4" spans="1:14" ht="13.5">
      <c r="A4" s="28" t="s">
        <v>68</v>
      </c>
      <c r="B4" s="192" t="s">
        <v>69</v>
      </c>
      <c r="C4" s="265" t="s">
        <v>2</v>
      </c>
      <c r="D4" s="196" t="s">
        <v>3</v>
      </c>
      <c r="F4" s="28" t="s">
        <v>68</v>
      </c>
      <c r="G4" s="192" t="s">
        <v>69</v>
      </c>
      <c r="H4" s="265" t="s">
        <v>2</v>
      </c>
      <c r="I4" s="196" t="s">
        <v>3</v>
      </c>
      <c r="J4" s="80"/>
      <c r="K4" s="79"/>
      <c r="L4" s="79"/>
      <c r="M4" s="79"/>
      <c r="N4" s="79"/>
    </row>
    <row r="5" spans="1:14" ht="13.5">
      <c r="A5" s="29" t="s">
        <v>66</v>
      </c>
      <c r="B5" s="193">
        <v>108306</v>
      </c>
      <c r="C5" s="266">
        <v>54184</v>
      </c>
      <c r="D5" s="131">
        <v>54122</v>
      </c>
      <c r="F5" s="29" t="s">
        <v>194</v>
      </c>
      <c r="G5" s="193">
        <v>6100</v>
      </c>
      <c r="H5" s="266">
        <v>3224</v>
      </c>
      <c r="I5" s="132">
        <v>2876</v>
      </c>
      <c r="J5" s="79"/>
      <c r="K5" s="79"/>
      <c r="L5" s="79"/>
      <c r="M5" s="79"/>
      <c r="N5" s="79"/>
    </row>
    <row r="6" spans="1:14" ht="13.5">
      <c r="A6" s="29" t="s">
        <v>70</v>
      </c>
      <c r="B6" s="193">
        <v>4841</v>
      </c>
      <c r="C6" s="267">
        <v>2523</v>
      </c>
      <c r="D6" s="132">
        <v>2318</v>
      </c>
      <c r="F6" s="29">
        <v>50</v>
      </c>
      <c r="G6" s="193">
        <v>1330</v>
      </c>
      <c r="H6" s="267">
        <v>701</v>
      </c>
      <c r="I6" s="132">
        <v>629</v>
      </c>
      <c r="J6" s="79"/>
      <c r="K6" s="82"/>
      <c r="L6" s="79"/>
      <c r="M6" s="79"/>
      <c r="N6" s="79"/>
    </row>
    <row r="7" spans="1:14" ht="13.5">
      <c r="A7" s="29">
        <v>0</v>
      </c>
      <c r="B7" s="193">
        <v>1003</v>
      </c>
      <c r="C7" s="267">
        <v>534</v>
      </c>
      <c r="D7" s="132">
        <v>469</v>
      </c>
      <c r="F7" s="29">
        <v>51</v>
      </c>
      <c r="G7" s="193">
        <v>1240</v>
      </c>
      <c r="H7" s="267">
        <v>646</v>
      </c>
      <c r="I7" s="132">
        <v>594</v>
      </c>
      <c r="J7" s="79"/>
      <c r="K7" s="82"/>
      <c r="L7" s="79"/>
      <c r="M7" s="79"/>
      <c r="N7" s="79"/>
    </row>
    <row r="8" spans="1:14" ht="13.5">
      <c r="A8" s="29">
        <v>1</v>
      </c>
      <c r="B8" s="194">
        <v>971</v>
      </c>
      <c r="C8" s="267">
        <v>492</v>
      </c>
      <c r="D8" s="132">
        <v>479</v>
      </c>
      <c r="F8" s="29">
        <v>52</v>
      </c>
      <c r="G8" s="193">
        <v>1198</v>
      </c>
      <c r="H8" s="267">
        <v>637</v>
      </c>
      <c r="I8" s="132">
        <v>561</v>
      </c>
      <c r="J8" s="79"/>
      <c r="K8" s="82"/>
      <c r="L8" s="79"/>
      <c r="M8" s="79"/>
      <c r="N8" s="79"/>
    </row>
    <row r="9" spans="1:14" ht="13.5">
      <c r="A9" s="29">
        <v>2</v>
      </c>
      <c r="B9" s="193">
        <v>952</v>
      </c>
      <c r="C9" s="267">
        <v>499</v>
      </c>
      <c r="D9" s="132">
        <v>453</v>
      </c>
      <c r="F9" s="29">
        <v>53</v>
      </c>
      <c r="G9" s="193">
        <v>1191</v>
      </c>
      <c r="H9" s="267">
        <v>636</v>
      </c>
      <c r="I9" s="132">
        <v>555</v>
      </c>
      <c r="J9" s="79"/>
      <c r="K9" s="82"/>
      <c r="L9" s="79"/>
      <c r="M9" s="79"/>
      <c r="N9" s="79"/>
    </row>
    <row r="10" spans="1:14" ht="13.5">
      <c r="A10" s="29">
        <v>3</v>
      </c>
      <c r="B10" s="193">
        <v>952</v>
      </c>
      <c r="C10" s="267">
        <v>513</v>
      </c>
      <c r="D10" s="132">
        <v>439</v>
      </c>
      <c r="F10" s="29">
        <v>54</v>
      </c>
      <c r="G10" s="193">
        <v>1141</v>
      </c>
      <c r="H10" s="267">
        <v>604</v>
      </c>
      <c r="I10" s="132">
        <v>537</v>
      </c>
      <c r="J10" s="79"/>
      <c r="K10" s="82"/>
      <c r="L10" s="79"/>
      <c r="M10" s="79"/>
      <c r="N10" s="79"/>
    </row>
    <row r="11" spans="1:14" ht="13.5">
      <c r="A11" s="29">
        <v>4</v>
      </c>
      <c r="B11" s="193">
        <v>963</v>
      </c>
      <c r="C11" s="267">
        <v>485</v>
      </c>
      <c r="D11" s="132">
        <v>478</v>
      </c>
      <c r="F11" s="29" t="s">
        <v>195</v>
      </c>
      <c r="G11" s="193">
        <v>5341</v>
      </c>
      <c r="H11" s="267">
        <v>2773</v>
      </c>
      <c r="I11" s="132">
        <v>2568</v>
      </c>
      <c r="J11" s="79"/>
      <c r="K11" s="82"/>
      <c r="L11" s="79"/>
      <c r="M11" s="79"/>
      <c r="N11" s="79"/>
    </row>
    <row r="12" spans="1:14" ht="13.5">
      <c r="A12" s="29" t="s">
        <v>196</v>
      </c>
      <c r="B12" s="193">
        <v>4746</v>
      </c>
      <c r="C12" s="267">
        <v>2428</v>
      </c>
      <c r="D12" s="132">
        <v>2318</v>
      </c>
      <c r="F12" s="29">
        <v>55</v>
      </c>
      <c r="G12" s="193">
        <v>1141</v>
      </c>
      <c r="H12" s="267">
        <v>605</v>
      </c>
      <c r="I12" s="132">
        <v>536</v>
      </c>
      <c r="J12" s="79"/>
      <c r="K12" s="82"/>
      <c r="L12" s="79"/>
      <c r="M12" s="79"/>
      <c r="N12" s="79"/>
    </row>
    <row r="13" spans="1:14" ht="13.5">
      <c r="A13" s="29">
        <v>5</v>
      </c>
      <c r="B13" s="193">
        <v>935</v>
      </c>
      <c r="C13" s="267">
        <v>474</v>
      </c>
      <c r="D13" s="132">
        <v>461</v>
      </c>
      <c r="F13" s="29">
        <v>56</v>
      </c>
      <c r="G13" s="193">
        <v>1064</v>
      </c>
      <c r="H13" s="267">
        <v>560</v>
      </c>
      <c r="I13" s="132">
        <v>504</v>
      </c>
      <c r="J13" s="79"/>
      <c r="K13" s="82"/>
      <c r="L13" s="79"/>
      <c r="M13" s="79"/>
      <c r="N13" s="79"/>
    </row>
    <row r="14" spans="1:14" ht="13.5">
      <c r="A14" s="29">
        <v>6</v>
      </c>
      <c r="B14" s="193">
        <v>986</v>
      </c>
      <c r="C14" s="267">
        <v>508</v>
      </c>
      <c r="D14" s="132">
        <v>478</v>
      </c>
      <c r="F14" s="29">
        <v>57</v>
      </c>
      <c r="G14" s="193">
        <v>1003</v>
      </c>
      <c r="H14" s="267">
        <v>516</v>
      </c>
      <c r="I14" s="132">
        <v>487</v>
      </c>
      <c r="J14" s="79"/>
      <c r="K14" s="82"/>
      <c r="L14" s="79"/>
      <c r="M14" s="79"/>
      <c r="N14" s="79"/>
    </row>
    <row r="15" spans="1:14" ht="13.5">
      <c r="A15" s="29">
        <v>7</v>
      </c>
      <c r="B15" s="193">
        <v>920</v>
      </c>
      <c r="C15" s="267">
        <v>463</v>
      </c>
      <c r="D15" s="132">
        <v>457</v>
      </c>
      <c r="F15" s="29">
        <v>58</v>
      </c>
      <c r="G15" s="193">
        <v>1077</v>
      </c>
      <c r="H15" s="267">
        <v>540</v>
      </c>
      <c r="I15" s="132">
        <v>537</v>
      </c>
      <c r="J15" s="79"/>
      <c r="K15" s="82"/>
      <c r="L15" s="79"/>
      <c r="M15" s="79"/>
      <c r="N15" s="79"/>
    </row>
    <row r="16" spans="1:14" ht="13.5">
      <c r="A16" s="29">
        <v>8</v>
      </c>
      <c r="B16" s="193">
        <v>943</v>
      </c>
      <c r="C16" s="267">
        <v>483</v>
      </c>
      <c r="D16" s="132">
        <v>460</v>
      </c>
      <c r="F16" s="29">
        <v>59</v>
      </c>
      <c r="G16" s="193">
        <v>1056</v>
      </c>
      <c r="H16" s="267">
        <v>552</v>
      </c>
      <c r="I16" s="132">
        <v>504</v>
      </c>
      <c r="J16" s="79"/>
      <c r="K16" s="82"/>
      <c r="L16" s="79"/>
      <c r="M16" s="79"/>
      <c r="N16" s="79"/>
    </row>
    <row r="17" spans="1:14" ht="13.5">
      <c r="A17" s="29">
        <v>9</v>
      </c>
      <c r="B17" s="193">
        <v>962</v>
      </c>
      <c r="C17" s="267">
        <v>500</v>
      </c>
      <c r="D17" s="132">
        <v>462</v>
      </c>
      <c r="F17" s="29" t="s">
        <v>197</v>
      </c>
      <c r="G17" s="193">
        <v>7229</v>
      </c>
      <c r="H17" s="267">
        <v>3541</v>
      </c>
      <c r="I17" s="132">
        <v>3688</v>
      </c>
      <c r="J17" s="79"/>
      <c r="K17" s="82"/>
      <c r="L17" s="79"/>
      <c r="M17" s="79"/>
      <c r="N17" s="79"/>
    </row>
    <row r="18" spans="1:14" ht="13.5">
      <c r="A18" s="29" t="s">
        <v>198</v>
      </c>
      <c r="B18" s="193">
        <v>4983</v>
      </c>
      <c r="C18" s="267">
        <v>2559</v>
      </c>
      <c r="D18" s="132">
        <v>2424</v>
      </c>
      <c r="F18" s="29">
        <v>60</v>
      </c>
      <c r="G18" s="193">
        <v>1265</v>
      </c>
      <c r="H18" s="267">
        <v>651</v>
      </c>
      <c r="I18" s="132">
        <v>614</v>
      </c>
      <c r="J18" s="79"/>
      <c r="K18" s="82"/>
      <c r="L18" s="79"/>
      <c r="M18" s="79"/>
      <c r="N18" s="79"/>
    </row>
    <row r="19" spans="1:14" ht="13.5">
      <c r="A19" s="29">
        <v>10</v>
      </c>
      <c r="B19" s="193">
        <v>978</v>
      </c>
      <c r="C19" s="267">
        <v>490</v>
      </c>
      <c r="D19" s="132">
        <v>488</v>
      </c>
      <c r="F19" s="29">
        <v>61</v>
      </c>
      <c r="G19" s="193">
        <v>1315</v>
      </c>
      <c r="H19" s="267">
        <v>629</v>
      </c>
      <c r="I19" s="132">
        <v>686</v>
      </c>
      <c r="J19" s="79"/>
      <c r="K19" s="82"/>
      <c r="L19" s="79"/>
      <c r="M19" s="79"/>
      <c r="N19" s="79"/>
    </row>
    <row r="20" spans="1:14" ht="13.5">
      <c r="A20" s="29">
        <v>11</v>
      </c>
      <c r="B20" s="193">
        <v>1006</v>
      </c>
      <c r="C20" s="267">
        <v>508</v>
      </c>
      <c r="D20" s="132">
        <v>498</v>
      </c>
      <c r="F20" s="29">
        <v>62</v>
      </c>
      <c r="G20" s="193">
        <v>1376</v>
      </c>
      <c r="H20" s="267">
        <v>672</v>
      </c>
      <c r="I20" s="132">
        <v>704</v>
      </c>
      <c r="J20" s="79"/>
      <c r="K20" s="82"/>
      <c r="L20" s="79"/>
      <c r="M20" s="79"/>
      <c r="N20" s="79"/>
    </row>
    <row r="21" spans="1:14" ht="13.5">
      <c r="A21" s="29">
        <v>12</v>
      </c>
      <c r="B21" s="193">
        <v>997</v>
      </c>
      <c r="C21" s="267">
        <v>541</v>
      </c>
      <c r="D21" s="132">
        <v>456</v>
      </c>
      <c r="F21" s="29">
        <v>63</v>
      </c>
      <c r="G21" s="193">
        <v>1477</v>
      </c>
      <c r="H21" s="267">
        <v>700</v>
      </c>
      <c r="I21" s="132">
        <v>777</v>
      </c>
      <c r="J21" s="79"/>
      <c r="K21" s="82"/>
      <c r="L21" s="79"/>
      <c r="M21" s="79"/>
      <c r="N21" s="79"/>
    </row>
    <row r="22" spans="1:14" ht="13.5">
      <c r="A22" s="29">
        <v>13</v>
      </c>
      <c r="B22" s="193">
        <v>1025</v>
      </c>
      <c r="C22" s="267">
        <v>529</v>
      </c>
      <c r="D22" s="132">
        <v>496</v>
      </c>
      <c r="F22" s="29">
        <v>64</v>
      </c>
      <c r="G22" s="193">
        <v>1796</v>
      </c>
      <c r="H22" s="267">
        <v>889</v>
      </c>
      <c r="I22" s="132">
        <v>907</v>
      </c>
      <c r="J22" s="79"/>
      <c r="K22" s="82"/>
      <c r="L22" s="79"/>
      <c r="M22" s="79"/>
      <c r="N22" s="79"/>
    </row>
    <row r="23" spans="1:14" ht="13.5">
      <c r="A23" s="29">
        <v>14</v>
      </c>
      <c r="B23" s="193">
        <v>977</v>
      </c>
      <c r="C23" s="267">
        <v>491</v>
      </c>
      <c r="D23" s="132">
        <v>486</v>
      </c>
      <c r="F23" s="29" t="s">
        <v>199</v>
      </c>
      <c r="G23" s="193">
        <v>7413</v>
      </c>
      <c r="H23" s="267">
        <v>3489</v>
      </c>
      <c r="I23" s="132">
        <v>3924</v>
      </c>
      <c r="J23" s="79"/>
      <c r="K23" s="82"/>
      <c r="L23" s="79"/>
      <c r="M23" s="79"/>
      <c r="N23" s="79"/>
    </row>
    <row r="24" spans="1:14" ht="13.5">
      <c r="A24" s="29" t="s">
        <v>200</v>
      </c>
      <c r="B24" s="193">
        <v>5040</v>
      </c>
      <c r="C24" s="267">
        <v>2531</v>
      </c>
      <c r="D24" s="132">
        <v>2509</v>
      </c>
      <c r="F24" s="29">
        <v>65</v>
      </c>
      <c r="G24" s="193">
        <v>1752</v>
      </c>
      <c r="H24" s="267">
        <v>839</v>
      </c>
      <c r="I24" s="132">
        <v>913</v>
      </c>
      <c r="J24" s="79"/>
      <c r="K24" s="82"/>
      <c r="L24" s="79"/>
      <c r="M24" s="79"/>
      <c r="N24" s="79"/>
    </row>
    <row r="25" spans="1:14" ht="13.5">
      <c r="A25" s="29">
        <v>15</v>
      </c>
      <c r="B25" s="193">
        <v>1017</v>
      </c>
      <c r="C25" s="267">
        <v>506</v>
      </c>
      <c r="D25" s="132">
        <v>511</v>
      </c>
      <c r="F25" s="29">
        <v>66</v>
      </c>
      <c r="G25" s="193">
        <v>1754</v>
      </c>
      <c r="H25" s="267">
        <v>829</v>
      </c>
      <c r="I25" s="132">
        <v>925</v>
      </c>
      <c r="J25" s="79"/>
      <c r="K25" s="82"/>
      <c r="L25" s="79"/>
      <c r="M25" s="79"/>
      <c r="N25" s="79"/>
    </row>
    <row r="26" spans="1:14" ht="13.5">
      <c r="A26" s="29">
        <v>16</v>
      </c>
      <c r="B26" s="193">
        <v>972</v>
      </c>
      <c r="C26" s="267">
        <v>485</v>
      </c>
      <c r="D26" s="132">
        <v>487</v>
      </c>
      <c r="F26" s="29">
        <v>67</v>
      </c>
      <c r="G26" s="193">
        <v>1150</v>
      </c>
      <c r="H26" s="267">
        <v>538</v>
      </c>
      <c r="I26" s="132">
        <v>612</v>
      </c>
      <c r="J26" s="79"/>
      <c r="K26" s="82"/>
      <c r="L26" s="79"/>
      <c r="M26" s="79"/>
      <c r="N26" s="79"/>
    </row>
    <row r="27" spans="1:10" ht="13.5">
      <c r="A27" s="29">
        <v>17</v>
      </c>
      <c r="B27" s="193">
        <v>1023</v>
      </c>
      <c r="C27" s="267">
        <v>511</v>
      </c>
      <c r="D27" s="132">
        <v>512</v>
      </c>
      <c r="F27" s="29">
        <v>68</v>
      </c>
      <c r="G27" s="193">
        <v>1241</v>
      </c>
      <c r="H27" s="267">
        <v>566</v>
      </c>
      <c r="I27" s="132">
        <v>675</v>
      </c>
      <c r="J27" s="79"/>
    </row>
    <row r="28" spans="1:10" ht="13.5">
      <c r="A28" s="29">
        <v>18</v>
      </c>
      <c r="B28" s="193">
        <v>996</v>
      </c>
      <c r="C28" s="267">
        <v>511</v>
      </c>
      <c r="D28" s="132">
        <v>485</v>
      </c>
      <c r="F28" s="29">
        <v>69</v>
      </c>
      <c r="G28" s="193">
        <v>1516</v>
      </c>
      <c r="H28" s="267">
        <v>717</v>
      </c>
      <c r="I28" s="132">
        <v>799</v>
      </c>
      <c r="J28" s="79"/>
    </row>
    <row r="29" spans="1:10" ht="13.5">
      <c r="A29" s="29">
        <v>19</v>
      </c>
      <c r="B29" s="193">
        <v>1032</v>
      </c>
      <c r="C29" s="267">
        <v>518</v>
      </c>
      <c r="D29" s="132">
        <v>514</v>
      </c>
      <c r="F29" s="29" t="s">
        <v>201</v>
      </c>
      <c r="G29" s="193">
        <v>7122</v>
      </c>
      <c r="H29" s="267">
        <v>3408</v>
      </c>
      <c r="I29" s="132">
        <v>3714</v>
      </c>
      <c r="J29" s="79"/>
    </row>
    <row r="30" spans="1:10" ht="13.5">
      <c r="A30" s="29" t="s">
        <v>202</v>
      </c>
      <c r="B30" s="193">
        <v>5296</v>
      </c>
      <c r="C30" s="267">
        <v>2636</v>
      </c>
      <c r="D30" s="132">
        <v>2660</v>
      </c>
      <c r="F30" s="29">
        <v>70</v>
      </c>
      <c r="G30" s="193">
        <v>1551</v>
      </c>
      <c r="H30" s="267">
        <v>734</v>
      </c>
      <c r="I30" s="132">
        <v>817</v>
      </c>
      <c r="J30" s="79"/>
    </row>
    <row r="31" spans="1:10" ht="13.5">
      <c r="A31" s="29">
        <v>20</v>
      </c>
      <c r="B31" s="193">
        <v>999</v>
      </c>
      <c r="C31" s="267">
        <v>492</v>
      </c>
      <c r="D31" s="132">
        <v>507</v>
      </c>
      <c r="F31" s="29">
        <v>71</v>
      </c>
      <c r="G31" s="193">
        <v>1530</v>
      </c>
      <c r="H31" s="267">
        <v>755</v>
      </c>
      <c r="I31" s="132">
        <v>775</v>
      </c>
      <c r="J31" s="79"/>
    </row>
    <row r="32" spans="1:10" ht="13.5">
      <c r="A32" s="29">
        <v>21</v>
      </c>
      <c r="B32" s="193">
        <v>1089</v>
      </c>
      <c r="C32" s="267">
        <v>561</v>
      </c>
      <c r="D32" s="132">
        <v>528</v>
      </c>
      <c r="F32" s="29">
        <v>72</v>
      </c>
      <c r="G32" s="193">
        <v>1500</v>
      </c>
      <c r="H32" s="267">
        <v>714</v>
      </c>
      <c r="I32" s="132">
        <v>786</v>
      </c>
      <c r="J32" s="79"/>
    </row>
    <row r="33" spans="1:10" ht="13.5">
      <c r="A33" s="29">
        <v>22</v>
      </c>
      <c r="B33" s="193">
        <v>1048</v>
      </c>
      <c r="C33" s="267">
        <v>517</v>
      </c>
      <c r="D33" s="132">
        <v>531</v>
      </c>
      <c r="F33" s="29">
        <v>73</v>
      </c>
      <c r="G33" s="193">
        <v>1352</v>
      </c>
      <c r="H33" s="267">
        <v>643</v>
      </c>
      <c r="I33" s="132">
        <v>709</v>
      </c>
      <c r="J33" s="79"/>
    </row>
    <row r="34" spans="1:10" ht="13.5">
      <c r="A34" s="29">
        <v>23</v>
      </c>
      <c r="B34" s="193">
        <v>1083</v>
      </c>
      <c r="C34" s="267">
        <v>531</v>
      </c>
      <c r="D34" s="132">
        <v>552</v>
      </c>
      <c r="F34" s="29">
        <v>74</v>
      </c>
      <c r="G34" s="193">
        <v>1189</v>
      </c>
      <c r="H34" s="267">
        <v>562</v>
      </c>
      <c r="I34" s="132">
        <v>627</v>
      </c>
      <c r="J34" s="79"/>
    </row>
    <row r="35" spans="1:10" ht="13.5">
      <c r="A35" s="29">
        <v>24</v>
      </c>
      <c r="B35" s="193">
        <v>1077</v>
      </c>
      <c r="C35" s="267">
        <v>535</v>
      </c>
      <c r="D35" s="132">
        <v>542</v>
      </c>
      <c r="F35" s="29" t="s">
        <v>203</v>
      </c>
      <c r="G35" s="193">
        <v>4800</v>
      </c>
      <c r="H35" s="267">
        <v>2277</v>
      </c>
      <c r="I35" s="132">
        <v>2523</v>
      </c>
      <c r="J35" s="79"/>
    </row>
    <row r="36" spans="1:10" ht="13.5">
      <c r="A36" s="29" t="s">
        <v>204</v>
      </c>
      <c r="B36" s="193">
        <v>6347</v>
      </c>
      <c r="C36" s="267">
        <v>3140</v>
      </c>
      <c r="D36" s="132">
        <v>3207</v>
      </c>
      <c r="F36" s="29">
        <v>75</v>
      </c>
      <c r="G36" s="193">
        <v>1135</v>
      </c>
      <c r="H36" s="267">
        <v>532</v>
      </c>
      <c r="I36" s="132">
        <v>603</v>
      </c>
      <c r="J36" s="79"/>
    </row>
    <row r="37" spans="1:10" ht="13.5">
      <c r="A37" s="29">
        <v>25</v>
      </c>
      <c r="B37" s="193">
        <v>1147</v>
      </c>
      <c r="C37" s="267">
        <v>564</v>
      </c>
      <c r="D37" s="132">
        <v>583</v>
      </c>
      <c r="F37" s="29">
        <v>76</v>
      </c>
      <c r="G37" s="193">
        <v>1026</v>
      </c>
      <c r="H37" s="267">
        <v>482</v>
      </c>
      <c r="I37" s="132">
        <v>544</v>
      </c>
      <c r="J37" s="79"/>
    </row>
    <row r="38" spans="1:10" ht="13.5">
      <c r="A38" s="29">
        <v>26</v>
      </c>
      <c r="B38" s="193">
        <v>1147</v>
      </c>
      <c r="C38" s="267">
        <v>567</v>
      </c>
      <c r="D38" s="132">
        <v>580</v>
      </c>
      <c r="F38" s="29">
        <v>77</v>
      </c>
      <c r="G38" s="193">
        <v>976</v>
      </c>
      <c r="H38" s="267">
        <v>463</v>
      </c>
      <c r="I38" s="132">
        <v>513</v>
      </c>
      <c r="J38" s="79"/>
    </row>
    <row r="39" spans="1:10" ht="13.5">
      <c r="A39" s="29">
        <v>27</v>
      </c>
      <c r="B39" s="193">
        <v>1285</v>
      </c>
      <c r="C39" s="267">
        <v>638</v>
      </c>
      <c r="D39" s="132">
        <v>647</v>
      </c>
      <c r="F39" s="29">
        <v>78</v>
      </c>
      <c r="G39" s="193">
        <v>883</v>
      </c>
      <c r="H39" s="267">
        <v>435</v>
      </c>
      <c r="I39" s="132">
        <v>448</v>
      </c>
      <c r="J39" s="79"/>
    </row>
    <row r="40" spans="1:10" ht="13.5">
      <c r="A40" s="29">
        <v>28</v>
      </c>
      <c r="B40" s="193">
        <v>1340</v>
      </c>
      <c r="C40" s="267">
        <v>664</v>
      </c>
      <c r="D40" s="132">
        <v>676</v>
      </c>
      <c r="F40" s="29">
        <v>79</v>
      </c>
      <c r="G40" s="193">
        <v>780</v>
      </c>
      <c r="H40" s="267">
        <v>365</v>
      </c>
      <c r="I40" s="132">
        <v>415</v>
      </c>
      <c r="J40" s="79"/>
    </row>
    <row r="41" spans="1:10" ht="13.5">
      <c r="A41" s="29">
        <v>29</v>
      </c>
      <c r="B41" s="193">
        <v>1428</v>
      </c>
      <c r="C41" s="267">
        <v>707</v>
      </c>
      <c r="D41" s="132">
        <v>721</v>
      </c>
      <c r="F41" s="29" t="s">
        <v>205</v>
      </c>
      <c r="G41" s="193">
        <v>2767</v>
      </c>
      <c r="H41" s="267">
        <v>1206</v>
      </c>
      <c r="I41" s="132">
        <v>1561</v>
      </c>
      <c r="J41" s="79"/>
    </row>
    <row r="42" spans="1:10" ht="13.5">
      <c r="A42" s="29" t="s">
        <v>206</v>
      </c>
      <c r="B42" s="193">
        <v>7413</v>
      </c>
      <c r="C42" s="267">
        <v>3768</v>
      </c>
      <c r="D42" s="132">
        <v>3645</v>
      </c>
      <c r="F42" s="29">
        <v>80</v>
      </c>
      <c r="G42" s="193">
        <v>742</v>
      </c>
      <c r="H42" s="267">
        <v>348</v>
      </c>
      <c r="I42" s="132">
        <v>394</v>
      </c>
      <c r="J42" s="79"/>
    </row>
    <row r="43" spans="1:10" ht="13.5">
      <c r="A43" s="29">
        <v>30</v>
      </c>
      <c r="B43" s="193">
        <v>1387</v>
      </c>
      <c r="C43" s="267">
        <v>715</v>
      </c>
      <c r="D43" s="132">
        <v>672</v>
      </c>
      <c r="F43" s="29">
        <v>81</v>
      </c>
      <c r="G43" s="193">
        <v>649</v>
      </c>
      <c r="H43" s="267">
        <v>287</v>
      </c>
      <c r="I43" s="132">
        <v>362</v>
      </c>
      <c r="J43" s="79"/>
    </row>
    <row r="44" spans="1:10" ht="13.5">
      <c r="A44" s="29">
        <v>31</v>
      </c>
      <c r="B44" s="193">
        <v>1441</v>
      </c>
      <c r="C44" s="267">
        <v>715</v>
      </c>
      <c r="D44" s="132">
        <v>726</v>
      </c>
      <c r="F44" s="29">
        <v>82</v>
      </c>
      <c r="G44" s="193">
        <v>504</v>
      </c>
      <c r="H44" s="267">
        <v>215</v>
      </c>
      <c r="I44" s="132">
        <v>289</v>
      </c>
      <c r="J44" s="79"/>
    </row>
    <row r="45" spans="1:10" ht="13.5">
      <c r="A45" s="29">
        <v>32</v>
      </c>
      <c r="B45" s="193">
        <v>1494</v>
      </c>
      <c r="C45" s="267">
        <v>745</v>
      </c>
      <c r="D45" s="132">
        <v>749</v>
      </c>
      <c r="F45" s="29">
        <v>83</v>
      </c>
      <c r="G45" s="193">
        <v>474</v>
      </c>
      <c r="H45" s="267">
        <v>201</v>
      </c>
      <c r="I45" s="132">
        <v>273</v>
      </c>
      <c r="J45" s="79"/>
    </row>
    <row r="46" spans="1:10" ht="13.5">
      <c r="A46" s="29">
        <v>33</v>
      </c>
      <c r="B46" s="193">
        <v>1521</v>
      </c>
      <c r="C46" s="267">
        <v>808</v>
      </c>
      <c r="D46" s="132">
        <v>713</v>
      </c>
      <c r="F46" s="29">
        <v>84</v>
      </c>
      <c r="G46" s="193">
        <v>398</v>
      </c>
      <c r="H46" s="267">
        <v>155</v>
      </c>
      <c r="I46" s="132">
        <v>243</v>
      </c>
      <c r="J46" s="79"/>
    </row>
    <row r="47" spans="1:10" ht="13.5">
      <c r="A47" s="29">
        <v>34</v>
      </c>
      <c r="B47" s="193">
        <v>1570</v>
      </c>
      <c r="C47" s="267">
        <v>785</v>
      </c>
      <c r="D47" s="132">
        <v>785</v>
      </c>
      <c r="F47" s="29" t="s">
        <v>207</v>
      </c>
      <c r="G47" s="193">
        <v>1262</v>
      </c>
      <c r="H47" s="267">
        <v>463</v>
      </c>
      <c r="I47" s="132">
        <v>799</v>
      </c>
      <c r="J47" s="79"/>
    </row>
    <row r="48" spans="1:14" ht="13.5">
      <c r="A48" s="29" t="s">
        <v>208</v>
      </c>
      <c r="B48" s="193">
        <v>8797</v>
      </c>
      <c r="C48" s="267">
        <v>4569</v>
      </c>
      <c r="D48" s="132">
        <v>4228</v>
      </c>
      <c r="F48" s="29">
        <v>85</v>
      </c>
      <c r="G48" s="193">
        <v>343</v>
      </c>
      <c r="H48" s="267">
        <v>141</v>
      </c>
      <c r="I48" s="132">
        <v>202</v>
      </c>
      <c r="J48" s="79"/>
      <c r="L48" s="79"/>
      <c r="M48" s="79"/>
      <c r="N48" s="79"/>
    </row>
    <row r="49" spans="1:14" ht="13.5">
      <c r="A49" s="29">
        <v>35</v>
      </c>
      <c r="B49" s="193">
        <v>1628</v>
      </c>
      <c r="C49" s="267">
        <v>835</v>
      </c>
      <c r="D49" s="132">
        <v>793</v>
      </c>
      <c r="F49" s="29">
        <v>86</v>
      </c>
      <c r="G49" s="193">
        <v>280</v>
      </c>
      <c r="H49" s="267">
        <v>114</v>
      </c>
      <c r="I49" s="132">
        <v>166</v>
      </c>
      <c r="J49" s="79"/>
      <c r="L49" s="79"/>
      <c r="M49" s="80"/>
      <c r="N49" s="79"/>
    </row>
    <row r="50" spans="1:14" ht="13.5">
      <c r="A50" s="29">
        <v>36</v>
      </c>
      <c r="B50" s="193">
        <v>1604</v>
      </c>
      <c r="C50" s="267">
        <v>841</v>
      </c>
      <c r="D50" s="132">
        <v>763</v>
      </c>
      <c r="F50" s="29">
        <v>87</v>
      </c>
      <c r="G50" s="193">
        <v>243</v>
      </c>
      <c r="H50" s="267">
        <v>84</v>
      </c>
      <c r="I50" s="132">
        <v>159</v>
      </c>
      <c r="J50" s="79"/>
      <c r="L50" s="79"/>
      <c r="M50" s="79"/>
      <c r="N50" s="79"/>
    </row>
    <row r="51" spans="1:10" ht="13.5">
      <c r="A51" s="29">
        <v>37</v>
      </c>
      <c r="B51" s="193">
        <v>1719</v>
      </c>
      <c r="C51" s="267">
        <v>897</v>
      </c>
      <c r="D51" s="132">
        <v>822</v>
      </c>
      <c r="F51" s="29">
        <v>88</v>
      </c>
      <c r="G51" s="193">
        <v>222</v>
      </c>
      <c r="H51" s="267">
        <v>75</v>
      </c>
      <c r="I51" s="132">
        <v>147</v>
      </c>
      <c r="J51" s="79"/>
    </row>
    <row r="52" spans="1:10" ht="13.5">
      <c r="A52" s="29">
        <v>38</v>
      </c>
      <c r="B52" s="193">
        <v>1853</v>
      </c>
      <c r="C52" s="267">
        <v>959</v>
      </c>
      <c r="D52" s="132">
        <v>894</v>
      </c>
      <c r="F52" s="29">
        <v>89</v>
      </c>
      <c r="G52" s="193">
        <v>174</v>
      </c>
      <c r="H52" s="267">
        <v>49</v>
      </c>
      <c r="I52" s="132">
        <v>125</v>
      </c>
      <c r="J52" s="79"/>
    </row>
    <row r="53" spans="1:10" ht="13.5">
      <c r="A53" s="29">
        <v>39</v>
      </c>
      <c r="B53" s="193">
        <v>1993</v>
      </c>
      <c r="C53" s="267">
        <v>1037</v>
      </c>
      <c r="D53" s="132">
        <v>956</v>
      </c>
      <c r="F53" s="29" t="s">
        <v>209</v>
      </c>
      <c r="G53" s="193">
        <v>515</v>
      </c>
      <c r="H53" s="267">
        <v>106</v>
      </c>
      <c r="I53" s="132">
        <v>409</v>
      </c>
      <c r="J53" s="79"/>
    </row>
    <row r="54" spans="1:10" ht="13.5">
      <c r="A54" s="29" t="s">
        <v>210</v>
      </c>
      <c r="B54" s="193">
        <v>10083</v>
      </c>
      <c r="C54" s="267">
        <v>5235</v>
      </c>
      <c r="D54" s="132">
        <v>4848</v>
      </c>
      <c r="F54" s="29">
        <v>90</v>
      </c>
      <c r="G54" s="193">
        <v>133</v>
      </c>
      <c r="H54" s="267">
        <v>37</v>
      </c>
      <c r="I54" s="132">
        <v>96</v>
      </c>
      <c r="J54" s="79"/>
    </row>
    <row r="55" spans="1:10" ht="13.5">
      <c r="A55" s="29">
        <v>40</v>
      </c>
      <c r="B55" s="193">
        <v>2020</v>
      </c>
      <c r="C55" s="267">
        <v>1045</v>
      </c>
      <c r="D55" s="132">
        <v>975</v>
      </c>
      <c r="F55" s="29">
        <v>91</v>
      </c>
      <c r="G55" s="193">
        <v>120</v>
      </c>
      <c r="H55" s="267">
        <v>27</v>
      </c>
      <c r="I55" s="132">
        <v>93</v>
      </c>
      <c r="J55" s="79"/>
    </row>
    <row r="56" spans="1:10" ht="13.5">
      <c r="A56" s="29">
        <v>41</v>
      </c>
      <c r="B56" s="193">
        <v>2084</v>
      </c>
      <c r="C56" s="267">
        <v>1083</v>
      </c>
      <c r="D56" s="132">
        <v>1001</v>
      </c>
      <c r="F56" s="29">
        <v>92</v>
      </c>
      <c r="G56" s="193">
        <v>99</v>
      </c>
      <c r="H56" s="267">
        <v>17</v>
      </c>
      <c r="I56" s="132">
        <v>82</v>
      </c>
      <c r="J56" s="79"/>
    </row>
    <row r="57" spans="1:10" ht="13.5">
      <c r="A57" s="29">
        <v>42</v>
      </c>
      <c r="B57" s="193">
        <v>2041</v>
      </c>
      <c r="C57" s="267">
        <v>1061</v>
      </c>
      <c r="D57" s="132">
        <v>980</v>
      </c>
      <c r="F57" s="29">
        <v>93</v>
      </c>
      <c r="G57" s="193">
        <v>98</v>
      </c>
      <c r="H57" s="267">
        <v>17</v>
      </c>
      <c r="I57" s="132">
        <v>81</v>
      </c>
      <c r="J57" s="79"/>
    </row>
    <row r="58" spans="1:10" ht="13.5">
      <c r="A58" s="29">
        <v>43</v>
      </c>
      <c r="B58" s="193">
        <v>1958</v>
      </c>
      <c r="C58" s="267">
        <v>1022</v>
      </c>
      <c r="D58" s="132">
        <v>936</v>
      </c>
      <c r="F58" s="29">
        <v>94</v>
      </c>
      <c r="G58" s="193">
        <v>65</v>
      </c>
      <c r="H58" s="267">
        <v>8</v>
      </c>
      <c r="I58" s="132">
        <v>57</v>
      </c>
      <c r="J58" s="79"/>
    </row>
    <row r="59" spans="1:10" ht="13.5">
      <c r="A59" s="29">
        <v>44</v>
      </c>
      <c r="B59" s="193">
        <v>1980</v>
      </c>
      <c r="C59" s="267">
        <v>1024</v>
      </c>
      <c r="D59" s="132">
        <v>956</v>
      </c>
      <c r="F59" s="29" t="s">
        <v>211</v>
      </c>
      <c r="G59" s="193">
        <v>138</v>
      </c>
      <c r="H59" s="267">
        <v>19</v>
      </c>
      <c r="I59" s="132">
        <v>119</v>
      </c>
      <c r="J59" s="79"/>
    </row>
    <row r="60" spans="1:10" ht="13.5">
      <c r="A60" s="29" t="s">
        <v>212</v>
      </c>
      <c r="B60" s="193">
        <v>8057</v>
      </c>
      <c r="C60" s="267">
        <v>4287</v>
      </c>
      <c r="D60" s="132">
        <v>3770</v>
      </c>
      <c r="F60" s="29">
        <v>95</v>
      </c>
      <c r="G60" s="193">
        <v>44</v>
      </c>
      <c r="H60" s="267">
        <v>4</v>
      </c>
      <c r="I60" s="132">
        <v>40</v>
      </c>
      <c r="J60" s="79"/>
    </row>
    <row r="61" spans="1:10" ht="13.5">
      <c r="A61" s="29">
        <v>45</v>
      </c>
      <c r="B61" s="193">
        <v>1804</v>
      </c>
      <c r="C61" s="267">
        <v>965</v>
      </c>
      <c r="D61" s="132">
        <v>839</v>
      </c>
      <c r="F61" s="29">
        <v>96</v>
      </c>
      <c r="G61" s="193">
        <v>32</v>
      </c>
      <c r="H61" s="267">
        <v>6</v>
      </c>
      <c r="I61" s="132">
        <v>26</v>
      </c>
      <c r="J61" s="79"/>
    </row>
    <row r="62" spans="1:10" ht="13.5">
      <c r="A62" s="29">
        <v>46</v>
      </c>
      <c r="B62" s="193">
        <v>1729</v>
      </c>
      <c r="C62" s="267">
        <v>907</v>
      </c>
      <c r="D62" s="132">
        <v>822</v>
      </c>
      <c r="F62" s="29">
        <v>97</v>
      </c>
      <c r="G62" s="193">
        <v>27</v>
      </c>
      <c r="H62" s="267">
        <v>7</v>
      </c>
      <c r="I62" s="132">
        <v>20</v>
      </c>
      <c r="J62" s="79"/>
    </row>
    <row r="63" spans="1:10" ht="13.5">
      <c r="A63" s="29">
        <v>47</v>
      </c>
      <c r="B63" s="193">
        <v>1426</v>
      </c>
      <c r="C63" s="267">
        <v>758</v>
      </c>
      <c r="D63" s="132">
        <v>668</v>
      </c>
      <c r="F63" s="29">
        <v>98</v>
      </c>
      <c r="G63" s="193">
        <v>18</v>
      </c>
      <c r="H63" s="267">
        <v>0</v>
      </c>
      <c r="I63" s="132">
        <v>18</v>
      </c>
      <c r="J63" s="79"/>
    </row>
    <row r="64" spans="1:10" ht="13.5">
      <c r="A64" s="29">
        <v>48</v>
      </c>
      <c r="B64" s="193">
        <v>1655</v>
      </c>
      <c r="C64" s="267">
        <v>875</v>
      </c>
      <c r="D64" s="132">
        <v>780</v>
      </c>
      <c r="F64" s="29">
        <v>99</v>
      </c>
      <c r="G64" s="193">
        <v>17</v>
      </c>
      <c r="H64" s="267">
        <v>2</v>
      </c>
      <c r="I64" s="132">
        <v>15</v>
      </c>
      <c r="J64" s="79"/>
    </row>
    <row r="65" spans="1:10" ht="14.25" thickBot="1">
      <c r="A65" s="30">
        <v>49</v>
      </c>
      <c r="B65" s="195">
        <v>1443</v>
      </c>
      <c r="C65" s="268">
        <v>782</v>
      </c>
      <c r="D65" s="133">
        <v>661</v>
      </c>
      <c r="F65" s="29">
        <v>100</v>
      </c>
      <c r="G65" s="193">
        <v>6</v>
      </c>
      <c r="H65" s="267">
        <v>1</v>
      </c>
      <c r="I65" s="132">
        <v>5</v>
      </c>
      <c r="J65" s="79"/>
    </row>
    <row r="66" spans="6:10" ht="14.25" thickBot="1">
      <c r="F66" s="30" t="s">
        <v>71</v>
      </c>
      <c r="G66" s="195">
        <v>10</v>
      </c>
      <c r="H66" s="269">
        <v>1</v>
      </c>
      <c r="I66" s="133">
        <v>9</v>
      </c>
      <c r="J66" s="79"/>
    </row>
    <row r="67" spans="9:10" ht="13.5">
      <c r="I67" s="32" t="s">
        <v>19</v>
      </c>
      <c r="J67" s="32"/>
    </row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</sheetData>
  <sheetProtection/>
  <printOptions/>
  <pageMargins left="0.7874015748031497" right="0.7874015748031497" top="0.52" bottom="0.49" header="0.29" footer="0.23"/>
  <pageSetup horizontalDpi="600" verticalDpi="600" orientation="portrait" paperSize="9" scale="9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10.75390625" style="47" customWidth="1"/>
    <col min="2" max="2" width="8.125" style="47" customWidth="1"/>
    <col min="3" max="4" width="7.125" style="47" customWidth="1"/>
    <col min="5" max="5" width="8.125" style="47" customWidth="1"/>
    <col min="6" max="7" width="7.125" style="47" customWidth="1"/>
    <col min="8" max="8" width="8.125" style="47" customWidth="1"/>
    <col min="9" max="10" width="7.125" style="47" customWidth="1"/>
    <col min="11" max="11" width="8.125" style="47" customWidth="1"/>
    <col min="12" max="13" width="7.125" style="47" customWidth="1"/>
    <col min="14" max="14" width="8.125" style="47" customWidth="1"/>
    <col min="15" max="16" width="7.125" style="47" customWidth="1"/>
    <col min="17" max="17" width="8.125" style="47" customWidth="1"/>
    <col min="18" max="16384" width="9.00390625" style="47" customWidth="1"/>
  </cols>
  <sheetData>
    <row r="1" s="8" customFormat="1" ht="18" customHeight="1">
      <c r="A1" s="4" t="s">
        <v>72</v>
      </c>
    </row>
    <row r="2" ht="21" customHeight="1">
      <c r="A2" s="46" t="s">
        <v>98</v>
      </c>
    </row>
    <row r="3" spans="1:31" ht="14.25" thickBot="1">
      <c r="A3" s="35" t="s">
        <v>216</v>
      </c>
      <c r="B3" s="35"/>
      <c r="C3" s="35"/>
      <c r="D3" s="35"/>
      <c r="E3" s="35"/>
      <c r="F3" s="35"/>
      <c r="G3" s="35"/>
      <c r="I3" s="35"/>
      <c r="J3" s="48"/>
      <c r="L3" s="35"/>
      <c r="P3" s="50"/>
      <c r="Q3" s="111"/>
      <c r="AE3" s="50" t="s">
        <v>332</v>
      </c>
    </row>
    <row r="4" spans="1:31" ht="13.5" customHeight="1">
      <c r="A4" s="465" t="s">
        <v>99</v>
      </c>
      <c r="B4" s="461" t="s">
        <v>243</v>
      </c>
      <c r="C4" s="462"/>
      <c r="D4" s="463"/>
      <c r="E4" s="461" t="s">
        <v>100</v>
      </c>
      <c r="F4" s="462"/>
      <c r="G4" s="463"/>
      <c r="H4" s="461" t="s">
        <v>101</v>
      </c>
      <c r="I4" s="462"/>
      <c r="J4" s="463"/>
      <c r="K4" s="461" t="s">
        <v>173</v>
      </c>
      <c r="L4" s="462"/>
      <c r="M4" s="462"/>
      <c r="N4" s="461" t="s">
        <v>175</v>
      </c>
      <c r="O4" s="462"/>
      <c r="P4" s="463"/>
      <c r="Q4" s="461" t="s">
        <v>177</v>
      </c>
      <c r="R4" s="462"/>
      <c r="S4" s="463"/>
      <c r="T4" s="461" t="s">
        <v>181</v>
      </c>
      <c r="U4" s="462"/>
      <c r="V4" s="463"/>
      <c r="W4" s="461" t="s">
        <v>192</v>
      </c>
      <c r="X4" s="462"/>
      <c r="Y4" s="463"/>
      <c r="Z4" s="461" t="s">
        <v>214</v>
      </c>
      <c r="AA4" s="462"/>
      <c r="AB4" s="463"/>
      <c r="AC4" s="462" t="s">
        <v>232</v>
      </c>
      <c r="AD4" s="462"/>
      <c r="AE4" s="463"/>
    </row>
    <row r="5" spans="1:31" ht="13.5">
      <c r="A5" s="466"/>
      <c r="B5" s="202" t="s">
        <v>66</v>
      </c>
      <c r="C5" s="237" t="s">
        <v>2</v>
      </c>
      <c r="D5" s="210" t="s">
        <v>3</v>
      </c>
      <c r="E5" s="202" t="s">
        <v>66</v>
      </c>
      <c r="F5" s="237" t="s">
        <v>2</v>
      </c>
      <c r="G5" s="210" t="s">
        <v>3</v>
      </c>
      <c r="H5" s="202" t="s">
        <v>66</v>
      </c>
      <c r="I5" s="237" t="s">
        <v>2</v>
      </c>
      <c r="J5" s="210" t="s">
        <v>3</v>
      </c>
      <c r="K5" s="202" t="s">
        <v>66</v>
      </c>
      <c r="L5" s="237" t="s">
        <v>2</v>
      </c>
      <c r="M5" s="197" t="s">
        <v>3</v>
      </c>
      <c r="N5" s="202" t="s">
        <v>66</v>
      </c>
      <c r="O5" s="237" t="s">
        <v>2</v>
      </c>
      <c r="P5" s="210" t="s">
        <v>3</v>
      </c>
      <c r="Q5" s="202" t="s">
        <v>66</v>
      </c>
      <c r="R5" s="237" t="s">
        <v>2</v>
      </c>
      <c r="S5" s="210" t="s">
        <v>3</v>
      </c>
      <c r="T5" s="202" t="s">
        <v>66</v>
      </c>
      <c r="U5" s="237" t="s">
        <v>2</v>
      </c>
      <c r="V5" s="210" t="s">
        <v>3</v>
      </c>
      <c r="W5" s="202" t="s">
        <v>66</v>
      </c>
      <c r="X5" s="237" t="s">
        <v>2</v>
      </c>
      <c r="Y5" s="210" t="s">
        <v>3</v>
      </c>
      <c r="Z5" s="202" t="s">
        <v>66</v>
      </c>
      <c r="AA5" s="237" t="s">
        <v>2</v>
      </c>
      <c r="AB5" s="210" t="s">
        <v>3</v>
      </c>
      <c r="AC5" s="198" t="s">
        <v>66</v>
      </c>
      <c r="AD5" s="237" t="s">
        <v>2</v>
      </c>
      <c r="AE5" s="210" t="s">
        <v>3</v>
      </c>
    </row>
    <row r="6" spans="1:31" ht="16.5" customHeight="1" thickBot="1">
      <c r="A6" s="207" t="s">
        <v>66</v>
      </c>
      <c r="B6" s="203">
        <f aca="true" t="shared" si="0" ref="B6:G6">SUM(B7:B26)</f>
        <v>103628</v>
      </c>
      <c r="C6" s="238">
        <f t="shared" si="0"/>
        <v>52290</v>
      </c>
      <c r="D6" s="232">
        <f t="shared" si="0"/>
        <v>51338</v>
      </c>
      <c r="E6" s="203">
        <f t="shared" si="0"/>
        <v>103464</v>
      </c>
      <c r="F6" s="238">
        <f t="shared" si="0"/>
        <v>52191</v>
      </c>
      <c r="G6" s="232">
        <f t="shared" si="0"/>
        <v>51273</v>
      </c>
      <c r="H6" s="211">
        <f aca="true" t="shared" si="1" ref="H6:H26">SUM(I6:J6)</f>
        <v>103485</v>
      </c>
      <c r="I6" s="245">
        <v>52191</v>
      </c>
      <c r="J6" s="243">
        <v>51294</v>
      </c>
      <c r="K6" s="211">
        <f aca="true" t="shared" si="2" ref="K6:K26">SUM(L6:M6)</f>
        <v>103952</v>
      </c>
      <c r="L6" s="245">
        <v>52412</v>
      </c>
      <c r="M6" s="250">
        <v>51540</v>
      </c>
      <c r="N6" s="211">
        <v>104139</v>
      </c>
      <c r="O6" s="245">
        <v>52457</v>
      </c>
      <c r="P6" s="243">
        <v>51682</v>
      </c>
      <c r="Q6" s="203">
        <v>104932</v>
      </c>
      <c r="R6" s="238">
        <v>52783</v>
      </c>
      <c r="S6" s="232">
        <v>52149</v>
      </c>
      <c r="T6" s="203">
        <v>105596</v>
      </c>
      <c r="U6" s="238">
        <v>53094</v>
      </c>
      <c r="V6" s="232">
        <v>52502</v>
      </c>
      <c r="W6" s="203">
        <v>105945</v>
      </c>
      <c r="X6" s="238">
        <v>53222</v>
      </c>
      <c r="Y6" s="232">
        <v>52723</v>
      </c>
      <c r="Z6" s="203">
        <v>107805</v>
      </c>
      <c r="AA6" s="238">
        <v>53912</v>
      </c>
      <c r="AB6" s="232">
        <v>53893</v>
      </c>
      <c r="AC6" s="199">
        <v>108306</v>
      </c>
      <c r="AD6" s="238">
        <v>54184</v>
      </c>
      <c r="AE6" s="232">
        <v>54122</v>
      </c>
    </row>
    <row r="7" spans="1:31" ht="14.25" thickTop="1">
      <c r="A7" s="208" t="s">
        <v>213</v>
      </c>
      <c r="B7" s="204">
        <f aca="true" t="shared" si="3" ref="B7:B26">SUM(C7:D7)</f>
        <v>5480</v>
      </c>
      <c r="C7" s="239">
        <v>2783</v>
      </c>
      <c r="D7" s="233">
        <v>2697</v>
      </c>
      <c r="E7" s="204">
        <f aca="true" t="shared" si="4" ref="E7:E26">SUM(F7:G7)</f>
        <v>5285</v>
      </c>
      <c r="F7" s="239">
        <v>2685</v>
      </c>
      <c r="G7" s="233">
        <v>2600</v>
      </c>
      <c r="H7" s="212">
        <f t="shared" si="1"/>
        <v>5120</v>
      </c>
      <c r="I7" s="246">
        <v>2586</v>
      </c>
      <c r="J7" s="244">
        <v>2534</v>
      </c>
      <c r="K7" s="212">
        <f t="shared" si="2"/>
        <v>5024</v>
      </c>
      <c r="L7" s="246">
        <v>2514</v>
      </c>
      <c r="M7" s="249">
        <v>2510</v>
      </c>
      <c r="N7" s="212">
        <v>4956</v>
      </c>
      <c r="O7" s="246">
        <v>2494</v>
      </c>
      <c r="P7" s="244">
        <v>2462</v>
      </c>
      <c r="Q7" s="204">
        <v>4836</v>
      </c>
      <c r="R7" s="262">
        <v>2433</v>
      </c>
      <c r="S7" s="260">
        <v>2403</v>
      </c>
      <c r="T7" s="204">
        <v>4842</v>
      </c>
      <c r="U7" s="262">
        <v>2461</v>
      </c>
      <c r="V7" s="260">
        <v>2381</v>
      </c>
      <c r="W7" s="204">
        <v>4768</v>
      </c>
      <c r="X7" s="262">
        <v>2448</v>
      </c>
      <c r="Y7" s="260">
        <v>2320</v>
      </c>
      <c r="Z7" s="204">
        <v>4711</v>
      </c>
      <c r="AA7" s="262">
        <v>2423</v>
      </c>
      <c r="AB7" s="260">
        <v>2288</v>
      </c>
      <c r="AC7" s="200">
        <v>4841</v>
      </c>
      <c r="AD7" s="262">
        <v>2523</v>
      </c>
      <c r="AE7" s="260">
        <v>2318</v>
      </c>
    </row>
    <row r="8" spans="1:31" ht="13.5">
      <c r="A8" s="208" t="s">
        <v>196</v>
      </c>
      <c r="B8" s="204">
        <f t="shared" si="3"/>
        <v>5066</v>
      </c>
      <c r="C8" s="239">
        <v>2557</v>
      </c>
      <c r="D8" s="233">
        <v>2509</v>
      </c>
      <c r="E8" s="204">
        <f t="shared" si="4"/>
        <v>5098</v>
      </c>
      <c r="F8" s="239">
        <v>2568</v>
      </c>
      <c r="G8" s="233">
        <v>2530</v>
      </c>
      <c r="H8" s="212">
        <f t="shared" si="1"/>
        <v>5085</v>
      </c>
      <c r="I8" s="246">
        <v>2580</v>
      </c>
      <c r="J8" s="244">
        <v>2505</v>
      </c>
      <c r="K8" s="212">
        <f t="shared" si="2"/>
        <v>5048</v>
      </c>
      <c r="L8" s="246">
        <v>2584</v>
      </c>
      <c r="M8" s="249">
        <v>2464</v>
      </c>
      <c r="N8" s="212">
        <v>5018</v>
      </c>
      <c r="O8" s="246">
        <v>2564</v>
      </c>
      <c r="P8" s="244">
        <v>2454</v>
      </c>
      <c r="Q8" s="204">
        <v>4997</v>
      </c>
      <c r="R8" s="262">
        <v>2546</v>
      </c>
      <c r="S8" s="260">
        <v>2451</v>
      </c>
      <c r="T8" s="204">
        <v>4903</v>
      </c>
      <c r="U8" s="262">
        <v>2486</v>
      </c>
      <c r="V8" s="260">
        <v>2417</v>
      </c>
      <c r="W8" s="204">
        <v>4837</v>
      </c>
      <c r="X8" s="262">
        <v>2432</v>
      </c>
      <c r="Y8" s="260">
        <v>2405</v>
      </c>
      <c r="Z8" s="204">
        <v>4790</v>
      </c>
      <c r="AA8" s="262">
        <v>2427</v>
      </c>
      <c r="AB8" s="260">
        <v>2363</v>
      </c>
      <c r="AC8" s="200">
        <v>4746</v>
      </c>
      <c r="AD8" s="262">
        <v>2428</v>
      </c>
      <c r="AE8" s="260">
        <v>2318</v>
      </c>
    </row>
    <row r="9" spans="1:31" ht="13.5">
      <c r="A9" s="208" t="s">
        <v>198</v>
      </c>
      <c r="B9" s="204">
        <f t="shared" si="3"/>
        <v>4537</v>
      </c>
      <c r="C9" s="239">
        <v>2327</v>
      </c>
      <c r="D9" s="233">
        <v>2210</v>
      </c>
      <c r="E9" s="204">
        <f t="shared" si="4"/>
        <v>4642</v>
      </c>
      <c r="F9" s="239">
        <v>2389</v>
      </c>
      <c r="G9" s="233">
        <v>2253</v>
      </c>
      <c r="H9" s="212">
        <f t="shared" si="1"/>
        <v>4752</v>
      </c>
      <c r="I9" s="246">
        <v>2419</v>
      </c>
      <c r="J9" s="244">
        <v>2333</v>
      </c>
      <c r="K9" s="212">
        <f t="shared" si="2"/>
        <v>4793</v>
      </c>
      <c r="L9" s="246">
        <v>2418</v>
      </c>
      <c r="M9" s="249">
        <v>2375</v>
      </c>
      <c r="N9" s="212">
        <v>4919</v>
      </c>
      <c r="O9" s="246">
        <v>2469</v>
      </c>
      <c r="P9" s="244">
        <v>2450</v>
      </c>
      <c r="Q9" s="204">
        <v>4922</v>
      </c>
      <c r="R9" s="262">
        <v>2472</v>
      </c>
      <c r="S9" s="260">
        <v>2450</v>
      </c>
      <c r="T9" s="204">
        <v>4977</v>
      </c>
      <c r="U9" s="262">
        <v>2499</v>
      </c>
      <c r="V9" s="260">
        <v>2478</v>
      </c>
      <c r="W9" s="204">
        <v>4977</v>
      </c>
      <c r="X9" s="262">
        <v>2534</v>
      </c>
      <c r="Y9" s="260">
        <v>2443</v>
      </c>
      <c r="Z9" s="204">
        <v>5017</v>
      </c>
      <c r="AA9" s="262">
        <v>2568</v>
      </c>
      <c r="AB9" s="260">
        <v>2449</v>
      </c>
      <c r="AC9" s="200">
        <v>4983</v>
      </c>
      <c r="AD9" s="262">
        <v>2559</v>
      </c>
      <c r="AE9" s="260">
        <v>2424</v>
      </c>
    </row>
    <row r="10" spans="1:31" ht="13.5">
      <c r="A10" s="208" t="s">
        <v>200</v>
      </c>
      <c r="B10" s="204">
        <f t="shared" si="3"/>
        <v>4479</v>
      </c>
      <c r="C10" s="239">
        <v>2278</v>
      </c>
      <c r="D10" s="233">
        <v>2201</v>
      </c>
      <c r="E10" s="204">
        <f t="shared" si="4"/>
        <v>4379</v>
      </c>
      <c r="F10" s="239">
        <v>2239</v>
      </c>
      <c r="G10" s="233">
        <v>2140</v>
      </c>
      <c r="H10" s="212">
        <f t="shared" si="1"/>
        <v>4355</v>
      </c>
      <c r="I10" s="246">
        <v>2240</v>
      </c>
      <c r="J10" s="244">
        <v>2115</v>
      </c>
      <c r="K10" s="212">
        <f t="shared" si="2"/>
        <v>4431</v>
      </c>
      <c r="L10" s="246">
        <v>2283</v>
      </c>
      <c r="M10" s="249">
        <v>2148</v>
      </c>
      <c r="N10" s="212">
        <v>4440</v>
      </c>
      <c r="O10" s="246">
        <v>2280</v>
      </c>
      <c r="P10" s="244">
        <v>2160</v>
      </c>
      <c r="Q10" s="204">
        <v>4630</v>
      </c>
      <c r="R10" s="262">
        <v>2349</v>
      </c>
      <c r="S10" s="260">
        <v>2281</v>
      </c>
      <c r="T10" s="204">
        <v>4750</v>
      </c>
      <c r="U10" s="262">
        <v>2430</v>
      </c>
      <c r="V10" s="260">
        <v>2320</v>
      </c>
      <c r="W10" s="204">
        <v>4890</v>
      </c>
      <c r="X10" s="262">
        <v>2475</v>
      </c>
      <c r="Y10" s="260">
        <v>2415</v>
      </c>
      <c r="Z10" s="204">
        <v>4948</v>
      </c>
      <c r="AA10" s="262">
        <v>2484</v>
      </c>
      <c r="AB10" s="260">
        <v>2464</v>
      </c>
      <c r="AC10" s="200">
        <v>5040</v>
      </c>
      <c r="AD10" s="262">
        <v>2531</v>
      </c>
      <c r="AE10" s="260">
        <v>2509</v>
      </c>
    </row>
    <row r="11" spans="1:31" ht="13.5">
      <c r="A11" s="208" t="s">
        <v>202</v>
      </c>
      <c r="B11" s="204">
        <f t="shared" si="3"/>
        <v>5946</v>
      </c>
      <c r="C11" s="239">
        <v>2977</v>
      </c>
      <c r="D11" s="233">
        <v>2969</v>
      </c>
      <c r="E11" s="204">
        <f t="shared" si="4"/>
        <v>5722</v>
      </c>
      <c r="F11" s="239">
        <v>2862</v>
      </c>
      <c r="G11" s="233">
        <v>2860</v>
      </c>
      <c r="H11" s="212">
        <f t="shared" si="1"/>
        <v>5535</v>
      </c>
      <c r="I11" s="246">
        <v>2750</v>
      </c>
      <c r="J11" s="244">
        <v>2785</v>
      </c>
      <c r="K11" s="212">
        <f t="shared" si="2"/>
        <v>5506</v>
      </c>
      <c r="L11" s="246">
        <v>2757</v>
      </c>
      <c r="M11" s="249">
        <v>2749</v>
      </c>
      <c r="N11" s="212">
        <v>5292</v>
      </c>
      <c r="O11" s="246">
        <v>2644</v>
      </c>
      <c r="P11" s="244">
        <v>2648</v>
      </c>
      <c r="Q11" s="204">
        <v>5225</v>
      </c>
      <c r="R11" s="262">
        <v>2618</v>
      </c>
      <c r="S11" s="260">
        <v>2607</v>
      </c>
      <c r="T11" s="204">
        <v>5125</v>
      </c>
      <c r="U11" s="262">
        <v>2532</v>
      </c>
      <c r="V11" s="260">
        <v>2593</v>
      </c>
      <c r="W11" s="204">
        <v>5069</v>
      </c>
      <c r="X11" s="262">
        <v>2496</v>
      </c>
      <c r="Y11" s="260">
        <v>2573</v>
      </c>
      <c r="Z11" s="204">
        <v>5343</v>
      </c>
      <c r="AA11" s="262">
        <v>2639</v>
      </c>
      <c r="AB11" s="260">
        <v>2704</v>
      </c>
      <c r="AC11" s="200">
        <v>5296</v>
      </c>
      <c r="AD11" s="262">
        <v>2636</v>
      </c>
      <c r="AE11" s="260">
        <v>2660</v>
      </c>
    </row>
    <row r="12" spans="1:31" ht="13.5">
      <c r="A12" s="208" t="s">
        <v>204</v>
      </c>
      <c r="B12" s="204">
        <f t="shared" si="3"/>
        <v>8325</v>
      </c>
      <c r="C12" s="239">
        <v>4235</v>
      </c>
      <c r="D12" s="233">
        <v>4090</v>
      </c>
      <c r="E12" s="204">
        <f t="shared" si="4"/>
        <v>7757</v>
      </c>
      <c r="F12" s="239">
        <v>3932</v>
      </c>
      <c r="G12" s="233">
        <v>3825</v>
      </c>
      <c r="H12" s="212">
        <f t="shared" si="1"/>
        <v>7261</v>
      </c>
      <c r="I12" s="246">
        <v>3662</v>
      </c>
      <c r="J12" s="244">
        <v>3599</v>
      </c>
      <c r="K12" s="212">
        <f t="shared" si="2"/>
        <v>7005</v>
      </c>
      <c r="L12" s="246">
        <v>3519</v>
      </c>
      <c r="M12" s="249">
        <v>3486</v>
      </c>
      <c r="N12" s="212">
        <v>6591</v>
      </c>
      <c r="O12" s="246">
        <v>3331</v>
      </c>
      <c r="P12" s="244">
        <v>3260</v>
      </c>
      <c r="Q12" s="204">
        <v>6555</v>
      </c>
      <c r="R12" s="262">
        <v>3311</v>
      </c>
      <c r="S12" s="260">
        <v>3244</v>
      </c>
      <c r="T12" s="204">
        <v>6474</v>
      </c>
      <c r="U12" s="262">
        <v>3250</v>
      </c>
      <c r="V12" s="260">
        <v>3224</v>
      </c>
      <c r="W12" s="204">
        <v>6420</v>
      </c>
      <c r="X12" s="262">
        <v>3225</v>
      </c>
      <c r="Y12" s="260">
        <v>3195</v>
      </c>
      <c r="Z12" s="204">
        <v>6521</v>
      </c>
      <c r="AA12" s="262">
        <v>3260</v>
      </c>
      <c r="AB12" s="260">
        <v>3261</v>
      </c>
      <c r="AC12" s="200">
        <v>6347</v>
      </c>
      <c r="AD12" s="262">
        <v>3140</v>
      </c>
      <c r="AE12" s="260">
        <v>3207</v>
      </c>
    </row>
    <row r="13" spans="1:31" ht="13.5">
      <c r="A13" s="208" t="s">
        <v>206</v>
      </c>
      <c r="B13" s="204">
        <f t="shared" si="3"/>
        <v>10761</v>
      </c>
      <c r="C13" s="239">
        <v>5590</v>
      </c>
      <c r="D13" s="233">
        <v>5171</v>
      </c>
      <c r="E13" s="204">
        <f t="shared" si="4"/>
        <v>10357</v>
      </c>
      <c r="F13" s="239">
        <v>5410</v>
      </c>
      <c r="G13" s="233">
        <v>4947</v>
      </c>
      <c r="H13" s="212">
        <f t="shared" si="1"/>
        <v>9882</v>
      </c>
      <c r="I13" s="246">
        <v>5180</v>
      </c>
      <c r="J13" s="244">
        <v>4702</v>
      </c>
      <c r="K13" s="212">
        <f t="shared" si="2"/>
        <v>9129</v>
      </c>
      <c r="L13" s="246">
        <v>4774</v>
      </c>
      <c r="M13" s="249">
        <v>4355</v>
      </c>
      <c r="N13" s="212">
        <v>8705</v>
      </c>
      <c r="O13" s="246">
        <v>4527</v>
      </c>
      <c r="P13" s="244">
        <v>4178</v>
      </c>
      <c r="Q13" s="204">
        <v>8175</v>
      </c>
      <c r="R13" s="262">
        <v>4235</v>
      </c>
      <c r="S13" s="260">
        <v>3940</v>
      </c>
      <c r="T13" s="204">
        <v>7815</v>
      </c>
      <c r="U13" s="262">
        <v>4089</v>
      </c>
      <c r="V13" s="260">
        <v>3726</v>
      </c>
      <c r="W13" s="204">
        <v>7490</v>
      </c>
      <c r="X13" s="262">
        <v>3892</v>
      </c>
      <c r="Y13" s="260">
        <v>3598</v>
      </c>
      <c r="Z13" s="204">
        <v>7575</v>
      </c>
      <c r="AA13" s="262">
        <v>3851</v>
      </c>
      <c r="AB13" s="260">
        <v>3724</v>
      </c>
      <c r="AC13" s="200">
        <v>7413</v>
      </c>
      <c r="AD13" s="262">
        <v>3768</v>
      </c>
      <c r="AE13" s="260">
        <v>3645</v>
      </c>
    </row>
    <row r="14" spans="1:31" ht="13.5">
      <c r="A14" s="208" t="s">
        <v>208</v>
      </c>
      <c r="B14" s="204">
        <f t="shared" si="3"/>
        <v>8953</v>
      </c>
      <c r="C14" s="239">
        <v>4795</v>
      </c>
      <c r="D14" s="233">
        <v>4158</v>
      </c>
      <c r="E14" s="204">
        <f t="shared" si="4"/>
        <v>9237</v>
      </c>
      <c r="F14" s="239">
        <v>4911</v>
      </c>
      <c r="G14" s="233">
        <v>4326</v>
      </c>
      <c r="H14" s="212">
        <f t="shared" si="1"/>
        <v>9823</v>
      </c>
      <c r="I14" s="246">
        <v>5199</v>
      </c>
      <c r="J14" s="244">
        <v>4624</v>
      </c>
      <c r="K14" s="212">
        <f t="shared" si="2"/>
        <v>10125</v>
      </c>
      <c r="L14" s="246">
        <v>5365</v>
      </c>
      <c r="M14" s="249">
        <v>4760</v>
      </c>
      <c r="N14" s="212">
        <v>10163</v>
      </c>
      <c r="O14" s="246">
        <v>5332</v>
      </c>
      <c r="P14" s="244">
        <v>4831</v>
      </c>
      <c r="Q14" s="204">
        <v>10136</v>
      </c>
      <c r="R14" s="262">
        <v>5299</v>
      </c>
      <c r="S14" s="260">
        <v>4837</v>
      </c>
      <c r="T14" s="204">
        <v>9977</v>
      </c>
      <c r="U14" s="262">
        <v>5201</v>
      </c>
      <c r="V14" s="260">
        <v>4776</v>
      </c>
      <c r="W14" s="204">
        <v>9580</v>
      </c>
      <c r="X14" s="262">
        <v>4999</v>
      </c>
      <c r="Y14" s="260">
        <v>4581</v>
      </c>
      <c r="Z14" s="204">
        <v>9207</v>
      </c>
      <c r="AA14" s="262">
        <v>4778</v>
      </c>
      <c r="AB14" s="260">
        <v>4429</v>
      </c>
      <c r="AC14" s="200">
        <v>8797</v>
      </c>
      <c r="AD14" s="262">
        <v>4569</v>
      </c>
      <c r="AE14" s="260">
        <v>4228</v>
      </c>
    </row>
    <row r="15" spans="1:31" ht="13.5">
      <c r="A15" s="208" t="s">
        <v>210</v>
      </c>
      <c r="B15" s="204">
        <f t="shared" si="3"/>
        <v>6420</v>
      </c>
      <c r="C15" s="239">
        <v>3495</v>
      </c>
      <c r="D15" s="233">
        <v>2925</v>
      </c>
      <c r="E15" s="204">
        <f t="shared" si="4"/>
        <v>6864</v>
      </c>
      <c r="F15" s="239">
        <v>3745</v>
      </c>
      <c r="G15" s="233">
        <v>3119</v>
      </c>
      <c r="H15" s="212">
        <f t="shared" si="1"/>
        <v>7066</v>
      </c>
      <c r="I15" s="246">
        <v>3825</v>
      </c>
      <c r="J15" s="244">
        <v>3241</v>
      </c>
      <c r="K15" s="212">
        <f t="shared" si="2"/>
        <v>7593</v>
      </c>
      <c r="L15" s="246">
        <v>4104</v>
      </c>
      <c r="M15" s="249">
        <v>3489</v>
      </c>
      <c r="N15" s="212">
        <v>8056</v>
      </c>
      <c r="O15" s="246">
        <v>4361</v>
      </c>
      <c r="P15" s="244">
        <v>3695</v>
      </c>
      <c r="Q15" s="204">
        <v>8594</v>
      </c>
      <c r="R15" s="262">
        <v>4575</v>
      </c>
      <c r="S15" s="260">
        <v>4019</v>
      </c>
      <c r="T15" s="204">
        <v>8856</v>
      </c>
      <c r="U15" s="262">
        <v>4713</v>
      </c>
      <c r="V15" s="260">
        <v>4143</v>
      </c>
      <c r="W15" s="204">
        <v>9451</v>
      </c>
      <c r="X15" s="262">
        <v>5003</v>
      </c>
      <c r="Y15" s="260">
        <v>4448</v>
      </c>
      <c r="Z15" s="204">
        <v>9920</v>
      </c>
      <c r="AA15" s="262">
        <v>5185</v>
      </c>
      <c r="AB15" s="260">
        <v>4735</v>
      </c>
      <c r="AC15" s="200">
        <v>10083</v>
      </c>
      <c r="AD15" s="262">
        <v>5235</v>
      </c>
      <c r="AE15" s="260">
        <v>4848</v>
      </c>
    </row>
    <row r="16" spans="1:31" ht="13.5">
      <c r="A16" s="208" t="s">
        <v>212</v>
      </c>
      <c r="B16" s="204">
        <f t="shared" si="3"/>
        <v>5416</v>
      </c>
      <c r="C16" s="239">
        <v>2858</v>
      </c>
      <c r="D16" s="233">
        <v>2558</v>
      </c>
      <c r="E16" s="204">
        <f t="shared" si="4"/>
        <v>5498</v>
      </c>
      <c r="F16" s="239">
        <v>2912</v>
      </c>
      <c r="G16" s="233">
        <v>2586</v>
      </c>
      <c r="H16" s="212">
        <f t="shared" si="1"/>
        <v>5653</v>
      </c>
      <c r="I16" s="246">
        <v>3032</v>
      </c>
      <c r="J16" s="244">
        <v>2621</v>
      </c>
      <c r="K16" s="212">
        <f t="shared" si="2"/>
        <v>5846</v>
      </c>
      <c r="L16" s="246">
        <v>3124</v>
      </c>
      <c r="M16" s="249">
        <v>2722</v>
      </c>
      <c r="N16" s="212">
        <v>6022</v>
      </c>
      <c r="O16" s="246">
        <v>3224</v>
      </c>
      <c r="P16" s="244">
        <v>2798</v>
      </c>
      <c r="Q16" s="204">
        <v>6309</v>
      </c>
      <c r="R16" s="262">
        <v>3406</v>
      </c>
      <c r="S16" s="260">
        <v>2903</v>
      </c>
      <c r="T16" s="204">
        <v>6776</v>
      </c>
      <c r="U16" s="262">
        <v>3656</v>
      </c>
      <c r="V16" s="260">
        <v>3120</v>
      </c>
      <c r="W16" s="204">
        <v>7001</v>
      </c>
      <c r="X16" s="262">
        <v>3764</v>
      </c>
      <c r="Y16" s="260">
        <v>3237</v>
      </c>
      <c r="Z16" s="204">
        <v>7609</v>
      </c>
      <c r="AA16" s="262">
        <v>4051</v>
      </c>
      <c r="AB16" s="260">
        <v>3558</v>
      </c>
      <c r="AC16" s="200">
        <v>8057</v>
      </c>
      <c r="AD16" s="262">
        <v>4287</v>
      </c>
      <c r="AE16" s="260">
        <v>3770</v>
      </c>
    </row>
    <row r="17" spans="1:31" ht="13.5">
      <c r="A17" s="208" t="s">
        <v>194</v>
      </c>
      <c r="B17" s="204">
        <f t="shared" si="3"/>
        <v>6800</v>
      </c>
      <c r="C17" s="239">
        <v>3382</v>
      </c>
      <c r="D17" s="233">
        <v>3418</v>
      </c>
      <c r="E17" s="204">
        <f t="shared" si="4"/>
        <v>6264</v>
      </c>
      <c r="F17" s="239">
        <v>3133</v>
      </c>
      <c r="G17" s="233">
        <v>3131</v>
      </c>
      <c r="H17" s="212">
        <f t="shared" si="1"/>
        <v>5786</v>
      </c>
      <c r="I17" s="246">
        <v>2931</v>
      </c>
      <c r="J17" s="244">
        <v>2855</v>
      </c>
      <c r="K17" s="212">
        <f t="shared" si="2"/>
        <v>5471</v>
      </c>
      <c r="L17" s="246">
        <v>2842</v>
      </c>
      <c r="M17" s="249">
        <v>2629</v>
      </c>
      <c r="N17" s="212">
        <v>5307</v>
      </c>
      <c r="O17" s="246">
        <v>2779</v>
      </c>
      <c r="P17" s="244">
        <v>2528</v>
      </c>
      <c r="Q17" s="204">
        <v>5407</v>
      </c>
      <c r="R17" s="262">
        <v>2866</v>
      </c>
      <c r="S17" s="260">
        <v>2541</v>
      </c>
      <c r="T17" s="204">
        <v>5523</v>
      </c>
      <c r="U17" s="262">
        <v>2926</v>
      </c>
      <c r="V17" s="260">
        <v>2597</v>
      </c>
      <c r="W17" s="204">
        <v>5665</v>
      </c>
      <c r="X17" s="262">
        <v>3031</v>
      </c>
      <c r="Y17" s="260">
        <v>2634</v>
      </c>
      <c r="Z17" s="204">
        <v>5924</v>
      </c>
      <c r="AA17" s="262">
        <v>3148</v>
      </c>
      <c r="AB17" s="260">
        <v>2776</v>
      </c>
      <c r="AC17" s="200">
        <v>6100</v>
      </c>
      <c r="AD17" s="262">
        <v>3224</v>
      </c>
      <c r="AE17" s="260">
        <v>2876</v>
      </c>
    </row>
    <row r="18" spans="1:31" ht="13.5">
      <c r="A18" s="208" t="s">
        <v>195</v>
      </c>
      <c r="B18" s="204">
        <f t="shared" si="3"/>
        <v>8257</v>
      </c>
      <c r="C18" s="239">
        <v>4030</v>
      </c>
      <c r="D18" s="233">
        <v>4227</v>
      </c>
      <c r="E18" s="204">
        <f t="shared" si="4"/>
        <v>8416</v>
      </c>
      <c r="F18" s="239">
        <v>4116</v>
      </c>
      <c r="G18" s="233">
        <v>4300</v>
      </c>
      <c r="H18" s="212">
        <f t="shared" si="1"/>
        <v>8560</v>
      </c>
      <c r="I18" s="246">
        <v>4194</v>
      </c>
      <c r="J18" s="244">
        <v>4366</v>
      </c>
      <c r="K18" s="212">
        <f t="shared" si="2"/>
        <v>7994</v>
      </c>
      <c r="L18" s="246">
        <v>3921</v>
      </c>
      <c r="M18" s="249">
        <v>4073</v>
      </c>
      <c r="N18" s="212">
        <v>7410</v>
      </c>
      <c r="O18" s="246">
        <v>3671</v>
      </c>
      <c r="P18" s="244">
        <v>3739</v>
      </c>
      <c r="Q18" s="204">
        <v>6615</v>
      </c>
      <c r="R18" s="262">
        <v>3287</v>
      </c>
      <c r="S18" s="260">
        <v>3328</v>
      </c>
      <c r="T18" s="204">
        <v>6114</v>
      </c>
      <c r="U18" s="262">
        <v>3079</v>
      </c>
      <c r="V18" s="260">
        <v>3035</v>
      </c>
      <c r="W18" s="204">
        <v>5710</v>
      </c>
      <c r="X18" s="262">
        <v>2902</v>
      </c>
      <c r="Y18" s="260">
        <v>2808</v>
      </c>
      <c r="Z18" s="204">
        <v>5491</v>
      </c>
      <c r="AA18" s="262">
        <v>2843</v>
      </c>
      <c r="AB18" s="260">
        <v>2648</v>
      </c>
      <c r="AC18" s="200">
        <v>5341</v>
      </c>
      <c r="AD18" s="262">
        <v>2773</v>
      </c>
      <c r="AE18" s="260">
        <v>2568</v>
      </c>
    </row>
    <row r="19" spans="1:31" ht="13.5">
      <c r="A19" s="208" t="s">
        <v>197</v>
      </c>
      <c r="B19" s="204">
        <f t="shared" si="3"/>
        <v>8260</v>
      </c>
      <c r="C19" s="239">
        <v>4076</v>
      </c>
      <c r="D19" s="233">
        <v>4184</v>
      </c>
      <c r="E19" s="204">
        <f t="shared" si="4"/>
        <v>8010</v>
      </c>
      <c r="F19" s="239">
        <v>3926</v>
      </c>
      <c r="G19" s="233">
        <v>4084</v>
      </c>
      <c r="H19" s="212">
        <f t="shared" si="1"/>
        <v>7514</v>
      </c>
      <c r="I19" s="246">
        <v>3660</v>
      </c>
      <c r="J19" s="244">
        <v>3854</v>
      </c>
      <c r="K19" s="212">
        <f t="shared" si="2"/>
        <v>7654</v>
      </c>
      <c r="L19" s="246">
        <v>3679</v>
      </c>
      <c r="M19" s="249">
        <v>3975</v>
      </c>
      <c r="N19" s="212">
        <v>7788</v>
      </c>
      <c r="O19" s="246">
        <v>3747</v>
      </c>
      <c r="P19" s="244">
        <v>4041</v>
      </c>
      <c r="Q19" s="204">
        <v>7995</v>
      </c>
      <c r="R19" s="262">
        <v>3875</v>
      </c>
      <c r="S19" s="260">
        <v>4120</v>
      </c>
      <c r="T19" s="204">
        <v>8133</v>
      </c>
      <c r="U19" s="262">
        <v>3956</v>
      </c>
      <c r="V19" s="260">
        <v>4177</v>
      </c>
      <c r="W19" s="204">
        <v>8258</v>
      </c>
      <c r="X19" s="262">
        <v>4011</v>
      </c>
      <c r="Y19" s="260">
        <v>4247</v>
      </c>
      <c r="Z19" s="204">
        <v>7761</v>
      </c>
      <c r="AA19" s="262">
        <v>3762</v>
      </c>
      <c r="AB19" s="260">
        <v>3999</v>
      </c>
      <c r="AC19" s="200">
        <v>7229</v>
      </c>
      <c r="AD19" s="262">
        <v>3541</v>
      </c>
      <c r="AE19" s="260">
        <v>3688</v>
      </c>
    </row>
    <row r="20" spans="1:31" ht="13.5">
      <c r="A20" s="208" t="s">
        <v>199</v>
      </c>
      <c r="B20" s="204">
        <f t="shared" si="3"/>
        <v>6096</v>
      </c>
      <c r="C20" s="239">
        <v>3086</v>
      </c>
      <c r="D20" s="233">
        <v>3010</v>
      </c>
      <c r="E20" s="204">
        <f t="shared" si="4"/>
        <v>6460</v>
      </c>
      <c r="F20" s="239">
        <v>3208</v>
      </c>
      <c r="G20" s="233">
        <v>3252</v>
      </c>
      <c r="H20" s="212">
        <f t="shared" si="1"/>
        <v>6891</v>
      </c>
      <c r="I20" s="246">
        <v>3404</v>
      </c>
      <c r="J20" s="244">
        <v>3487</v>
      </c>
      <c r="K20" s="212">
        <f t="shared" si="2"/>
        <v>7276</v>
      </c>
      <c r="L20" s="246">
        <v>3591</v>
      </c>
      <c r="M20" s="249">
        <v>3685</v>
      </c>
      <c r="N20" s="212">
        <v>7594</v>
      </c>
      <c r="O20" s="246">
        <v>3725</v>
      </c>
      <c r="P20" s="244">
        <v>3869</v>
      </c>
      <c r="Q20" s="204">
        <v>7850</v>
      </c>
      <c r="R20" s="262">
        <v>3843</v>
      </c>
      <c r="S20" s="260">
        <v>4007</v>
      </c>
      <c r="T20" s="204">
        <v>7644</v>
      </c>
      <c r="U20" s="262">
        <v>3697</v>
      </c>
      <c r="V20" s="260">
        <v>3947</v>
      </c>
      <c r="W20" s="204">
        <v>7153</v>
      </c>
      <c r="X20" s="262">
        <v>3427</v>
      </c>
      <c r="Y20" s="260">
        <v>3726</v>
      </c>
      <c r="Z20" s="204">
        <v>7302</v>
      </c>
      <c r="AA20" s="262">
        <v>3447</v>
      </c>
      <c r="AB20" s="260">
        <v>3855</v>
      </c>
      <c r="AC20" s="200">
        <v>7413</v>
      </c>
      <c r="AD20" s="262">
        <v>3489</v>
      </c>
      <c r="AE20" s="260">
        <v>3924</v>
      </c>
    </row>
    <row r="21" spans="1:31" ht="13.5">
      <c r="A21" s="208" t="s">
        <v>201</v>
      </c>
      <c r="B21" s="204">
        <f t="shared" si="3"/>
        <v>4059</v>
      </c>
      <c r="C21" s="239">
        <v>2005</v>
      </c>
      <c r="D21" s="233">
        <v>2054</v>
      </c>
      <c r="E21" s="204">
        <f t="shared" si="4"/>
        <v>4375</v>
      </c>
      <c r="F21" s="239">
        <v>2183</v>
      </c>
      <c r="G21" s="233">
        <v>2192</v>
      </c>
      <c r="H21" s="212">
        <f t="shared" si="1"/>
        <v>4789</v>
      </c>
      <c r="I21" s="246">
        <v>2418</v>
      </c>
      <c r="J21" s="244">
        <v>2371</v>
      </c>
      <c r="K21" s="212">
        <f t="shared" si="2"/>
        <v>5111</v>
      </c>
      <c r="L21" s="246">
        <v>2570</v>
      </c>
      <c r="M21" s="249">
        <v>2541</v>
      </c>
      <c r="N21" s="212">
        <v>5348</v>
      </c>
      <c r="O21" s="246">
        <v>2655</v>
      </c>
      <c r="P21" s="244">
        <v>2693</v>
      </c>
      <c r="Q21" s="204">
        <v>5640</v>
      </c>
      <c r="R21" s="262">
        <v>2775</v>
      </c>
      <c r="S21" s="260">
        <v>2865</v>
      </c>
      <c r="T21" s="204">
        <v>6036</v>
      </c>
      <c r="U21" s="262">
        <v>2914</v>
      </c>
      <c r="V21" s="260">
        <v>3122</v>
      </c>
      <c r="W21" s="204">
        <v>6446</v>
      </c>
      <c r="X21" s="262">
        <v>3093</v>
      </c>
      <c r="Y21" s="260">
        <v>3353</v>
      </c>
      <c r="Z21" s="204">
        <v>6841</v>
      </c>
      <c r="AA21" s="262">
        <v>3284</v>
      </c>
      <c r="AB21" s="260">
        <v>3557</v>
      </c>
      <c r="AC21" s="200">
        <v>7122</v>
      </c>
      <c r="AD21" s="262">
        <v>3408</v>
      </c>
      <c r="AE21" s="260">
        <v>3714</v>
      </c>
    </row>
    <row r="22" spans="1:31" ht="13.5">
      <c r="A22" s="208" t="s">
        <v>203</v>
      </c>
      <c r="B22" s="204">
        <f t="shared" si="3"/>
        <v>2344</v>
      </c>
      <c r="C22" s="239">
        <v>1070</v>
      </c>
      <c r="D22" s="233">
        <v>1274</v>
      </c>
      <c r="E22" s="204">
        <f t="shared" si="4"/>
        <v>2491</v>
      </c>
      <c r="F22" s="239">
        <v>1139</v>
      </c>
      <c r="G22" s="233">
        <v>1352</v>
      </c>
      <c r="H22" s="212">
        <f t="shared" si="1"/>
        <v>2692</v>
      </c>
      <c r="I22" s="246">
        <v>1214</v>
      </c>
      <c r="J22" s="244">
        <v>1478</v>
      </c>
      <c r="K22" s="212">
        <f t="shared" si="2"/>
        <v>2984</v>
      </c>
      <c r="L22" s="246">
        <v>1370</v>
      </c>
      <c r="M22" s="249">
        <v>1614</v>
      </c>
      <c r="N22" s="212">
        <v>3350</v>
      </c>
      <c r="O22" s="246">
        <v>1565</v>
      </c>
      <c r="P22" s="244">
        <v>1785</v>
      </c>
      <c r="Q22" s="204">
        <v>3631</v>
      </c>
      <c r="R22" s="262">
        <v>1708</v>
      </c>
      <c r="S22" s="260">
        <v>1923</v>
      </c>
      <c r="T22" s="204">
        <v>3929</v>
      </c>
      <c r="U22" s="262">
        <v>1879</v>
      </c>
      <c r="V22" s="260">
        <v>2050</v>
      </c>
      <c r="W22" s="204">
        <v>4273</v>
      </c>
      <c r="X22" s="262">
        <v>2054</v>
      </c>
      <c r="Y22" s="260">
        <v>2219</v>
      </c>
      <c r="Z22" s="204">
        <v>4549</v>
      </c>
      <c r="AA22" s="262">
        <v>2178</v>
      </c>
      <c r="AB22" s="260">
        <v>2371</v>
      </c>
      <c r="AC22" s="200">
        <v>4800</v>
      </c>
      <c r="AD22" s="262">
        <v>2277</v>
      </c>
      <c r="AE22" s="260">
        <v>2523</v>
      </c>
    </row>
    <row r="23" spans="1:31" ht="13.5">
      <c r="A23" s="208" t="s">
        <v>205</v>
      </c>
      <c r="B23" s="204">
        <f t="shared" si="3"/>
        <v>1330</v>
      </c>
      <c r="C23" s="239">
        <v>454</v>
      </c>
      <c r="D23" s="233">
        <v>876</v>
      </c>
      <c r="E23" s="204">
        <f t="shared" si="4"/>
        <v>1449</v>
      </c>
      <c r="F23" s="239">
        <v>530</v>
      </c>
      <c r="G23" s="233">
        <v>919</v>
      </c>
      <c r="H23" s="212">
        <f t="shared" si="1"/>
        <v>1527</v>
      </c>
      <c r="I23" s="246">
        <v>605</v>
      </c>
      <c r="J23" s="244">
        <v>922</v>
      </c>
      <c r="K23" s="212">
        <f t="shared" si="2"/>
        <v>1641</v>
      </c>
      <c r="L23" s="246">
        <v>662</v>
      </c>
      <c r="M23" s="249">
        <v>979</v>
      </c>
      <c r="N23" s="254">
        <v>1791</v>
      </c>
      <c r="O23" s="246">
        <v>743</v>
      </c>
      <c r="P23" s="244">
        <v>1048</v>
      </c>
      <c r="Q23" s="204">
        <v>1902</v>
      </c>
      <c r="R23" s="262">
        <v>794</v>
      </c>
      <c r="S23" s="260">
        <v>1108</v>
      </c>
      <c r="T23" s="204">
        <v>2083</v>
      </c>
      <c r="U23" s="262">
        <v>880</v>
      </c>
      <c r="V23" s="260">
        <v>1203</v>
      </c>
      <c r="W23" s="204">
        <v>2240</v>
      </c>
      <c r="X23" s="262">
        <v>949</v>
      </c>
      <c r="Y23" s="260">
        <v>1291</v>
      </c>
      <c r="Z23" s="204">
        <v>2480</v>
      </c>
      <c r="AA23" s="262">
        <v>1054</v>
      </c>
      <c r="AB23" s="260">
        <v>1426</v>
      </c>
      <c r="AC23" s="200">
        <v>2767</v>
      </c>
      <c r="AD23" s="262">
        <v>1206</v>
      </c>
      <c r="AE23" s="260">
        <v>1561</v>
      </c>
    </row>
    <row r="24" spans="1:31" ht="13.5">
      <c r="A24" s="208" t="s">
        <v>207</v>
      </c>
      <c r="B24" s="204">
        <f t="shared" si="3"/>
        <v>734</v>
      </c>
      <c r="C24" s="239">
        <v>196</v>
      </c>
      <c r="D24" s="233">
        <v>538</v>
      </c>
      <c r="E24" s="204">
        <f t="shared" si="4"/>
        <v>762</v>
      </c>
      <c r="F24" s="239">
        <v>209</v>
      </c>
      <c r="G24" s="233">
        <v>553</v>
      </c>
      <c r="H24" s="212">
        <f t="shared" si="1"/>
        <v>762</v>
      </c>
      <c r="I24" s="246">
        <v>187</v>
      </c>
      <c r="J24" s="244">
        <v>575</v>
      </c>
      <c r="K24" s="212">
        <f t="shared" si="2"/>
        <v>834</v>
      </c>
      <c r="L24" s="246">
        <v>213</v>
      </c>
      <c r="M24" s="249">
        <v>621</v>
      </c>
      <c r="N24" s="212">
        <v>903</v>
      </c>
      <c r="O24" s="246">
        <v>242</v>
      </c>
      <c r="P24" s="244">
        <v>661</v>
      </c>
      <c r="Q24" s="204">
        <v>985</v>
      </c>
      <c r="R24" s="262">
        <v>285</v>
      </c>
      <c r="S24" s="260">
        <v>700</v>
      </c>
      <c r="T24" s="204">
        <v>1050</v>
      </c>
      <c r="U24" s="262">
        <v>334</v>
      </c>
      <c r="V24" s="260">
        <v>716</v>
      </c>
      <c r="W24" s="204">
        <v>1089</v>
      </c>
      <c r="X24" s="262">
        <v>368</v>
      </c>
      <c r="Y24" s="260">
        <v>721</v>
      </c>
      <c r="Z24" s="204">
        <v>1159</v>
      </c>
      <c r="AA24" s="262">
        <v>415</v>
      </c>
      <c r="AB24" s="260">
        <v>744</v>
      </c>
      <c r="AC24" s="200">
        <v>1262</v>
      </c>
      <c r="AD24" s="262">
        <v>463</v>
      </c>
      <c r="AE24" s="260">
        <v>799</v>
      </c>
    </row>
    <row r="25" spans="1:31" ht="13.5">
      <c r="A25" s="208" t="s">
        <v>209</v>
      </c>
      <c r="B25" s="204">
        <f t="shared" si="3"/>
        <v>305</v>
      </c>
      <c r="C25" s="239">
        <v>83</v>
      </c>
      <c r="D25" s="233">
        <v>222</v>
      </c>
      <c r="E25" s="204">
        <f t="shared" si="4"/>
        <v>324</v>
      </c>
      <c r="F25" s="239">
        <v>73</v>
      </c>
      <c r="G25" s="233">
        <v>251</v>
      </c>
      <c r="H25" s="212">
        <f t="shared" si="1"/>
        <v>347</v>
      </c>
      <c r="I25" s="246">
        <v>89</v>
      </c>
      <c r="J25" s="244">
        <v>258</v>
      </c>
      <c r="K25" s="212">
        <f t="shared" si="2"/>
        <v>389</v>
      </c>
      <c r="L25" s="246">
        <v>101</v>
      </c>
      <c r="M25" s="249">
        <v>288</v>
      </c>
      <c r="N25" s="212">
        <v>385</v>
      </c>
      <c r="O25" s="246">
        <v>86</v>
      </c>
      <c r="P25" s="244">
        <v>299</v>
      </c>
      <c r="Q25" s="204">
        <v>405</v>
      </c>
      <c r="R25" s="262">
        <v>87</v>
      </c>
      <c r="S25" s="260">
        <v>318</v>
      </c>
      <c r="T25" s="204">
        <v>438</v>
      </c>
      <c r="U25" s="262">
        <v>92</v>
      </c>
      <c r="V25" s="260">
        <v>346</v>
      </c>
      <c r="W25" s="204">
        <v>472</v>
      </c>
      <c r="X25" s="262">
        <v>93</v>
      </c>
      <c r="Y25" s="260">
        <v>379</v>
      </c>
      <c r="Z25" s="204">
        <v>495</v>
      </c>
      <c r="AA25" s="262">
        <v>92</v>
      </c>
      <c r="AB25" s="260">
        <v>403</v>
      </c>
      <c r="AC25" s="200">
        <v>515</v>
      </c>
      <c r="AD25" s="262">
        <v>106</v>
      </c>
      <c r="AE25" s="260">
        <v>409</v>
      </c>
    </row>
    <row r="26" spans="1:31" ht="13.5">
      <c r="A26" s="208" t="s">
        <v>102</v>
      </c>
      <c r="B26" s="204">
        <f t="shared" si="3"/>
        <v>60</v>
      </c>
      <c r="C26" s="239">
        <v>13</v>
      </c>
      <c r="D26" s="233">
        <v>47</v>
      </c>
      <c r="E26" s="204">
        <f t="shared" si="4"/>
        <v>74</v>
      </c>
      <c r="F26" s="239">
        <v>21</v>
      </c>
      <c r="G26" s="233">
        <v>53</v>
      </c>
      <c r="H26" s="212">
        <f t="shared" si="1"/>
        <v>85</v>
      </c>
      <c r="I26" s="246">
        <v>16</v>
      </c>
      <c r="J26" s="244">
        <v>69</v>
      </c>
      <c r="K26" s="212">
        <f t="shared" si="2"/>
        <v>98</v>
      </c>
      <c r="L26" s="246">
        <v>21</v>
      </c>
      <c r="M26" s="249">
        <v>77</v>
      </c>
      <c r="N26" s="212">
        <v>101</v>
      </c>
      <c r="O26" s="246">
        <v>18</v>
      </c>
      <c r="P26" s="244">
        <v>83</v>
      </c>
      <c r="Q26" s="204">
        <v>123</v>
      </c>
      <c r="R26" s="262">
        <v>19</v>
      </c>
      <c r="S26" s="260">
        <v>104</v>
      </c>
      <c r="T26" s="204">
        <v>151</v>
      </c>
      <c r="U26" s="262">
        <v>20</v>
      </c>
      <c r="V26" s="260">
        <v>131</v>
      </c>
      <c r="W26" s="204">
        <v>156</v>
      </c>
      <c r="X26" s="262">
        <v>26</v>
      </c>
      <c r="Y26" s="260">
        <v>130</v>
      </c>
      <c r="Z26" s="204">
        <v>162</v>
      </c>
      <c r="AA26" s="262">
        <v>23</v>
      </c>
      <c r="AB26" s="260">
        <v>139</v>
      </c>
      <c r="AC26" s="200">
        <v>154</v>
      </c>
      <c r="AD26" s="262">
        <v>21</v>
      </c>
      <c r="AE26" s="260">
        <v>133</v>
      </c>
    </row>
    <row r="27" spans="1:31" ht="30.75" customHeight="1">
      <c r="A27" s="217" t="s">
        <v>246</v>
      </c>
      <c r="B27" s="218">
        <f>SUM(B7:B9)</f>
        <v>15083</v>
      </c>
      <c r="C27" s="240">
        <f>SUM(C7:C9)</f>
        <v>7667</v>
      </c>
      <c r="D27" s="234">
        <f>SUM(D7:D9)</f>
        <v>7416</v>
      </c>
      <c r="E27" s="218">
        <f aca="true" t="shared" si="5" ref="E27:M27">SUM(E7:E9)</f>
        <v>15025</v>
      </c>
      <c r="F27" s="240">
        <f t="shared" si="5"/>
        <v>7642</v>
      </c>
      <c r="G27" s="234">
        <f t="shared" si="5"/>
        <v>7383</v>
      </c>
      <c r="H27" s="218">
        <f t="shared" si="5"/>
        <v>14957</v>
      </c>
      <c r="I27" s="240">
        <f t="shared" si="5"/>
        <v>7585</v>
      </c>
      <c r="J27" s="234">
        <f t="shared" si="5"/>
        <v>7372</v>
      </c>
      <c r="K27" s="218">
        <f t="shared" si="5"/>
        <v>14865</v>
      </c>
      <c r="L27" s="240">
        <f t="shared" si="5"/>
        <v>7516</v>
      </c>
      <c r="M27" s="251">
        <f t="shared" si="5"/>
        <v>7349</v>
      </c>
      <c r="N27" s="219">
        <v>14893</v>
      </c>
      <c r="O27" s="257">
        <v>7527</v>
      </c>
      <c r="P27" s="255">
        <v>7366</v>
      </c>
      <c r="Q27" s="218">
        <f aca="true" t="shared" si="6" ref="Q27:Y27">SUM(Q7:Q9)</f>
        <v>14755</v>
      </c>
      <c r="R27" s="240">
        <f t="shared" si="6"/>
        <v>7451</v>
      </c>
      <c r="S27" s="234">
        <f t="shared" si="6"/>
        <v>7304</v>
      </c>
      <c r="T27" s="218">
        <f t="shared" si="6"/>
        <v>14722</v>
      </c>
      <c r="U27" s="240">
        <f t="shared" si="6"/>
        <v>7446</v>
      </c>
      <c r="V27" s="234">
        <f t="shared" si="6"/>
        <v>7276</v>
      </c>
      <c r="W27" s="218">
        <f t="shared" si="6"/>
        <v>14582</v>
      </c>
      <c r="X27" s="240">
        <f t="shared" si="6"/>
        <v>7414</v>
      </c>
      <c r="Y27" s="234">
        <f t="shared" si="6"/>
        <v>7168</v>
      </c>
      <c r="Z27" s="218">
        <f aca="true" t="shared" si="7" ref="Z27:AE27">SUM(Z7:Z9)</f>
        <v>14518</v>
      </c>
      <c r="AA27" s="240">
        <f t="shared" si="7"/>
        <v>7418</v>
      </c>
      <c r="AB27" s="234">
        <f t="shared" si="7"/>
        <v>7100</v>
      </c>
      <c r="AC27" s="220">
        <f t="shared" si="7"/>
        <v>14570</v>
      </c>
      <c r="AD27" s="240">
        <f t="shared" si="7"/>
        <v>7510</v>
      </c>
      <c r="AE27" s="234">
        <f t="shared" si="7"/>
        <v>7060</v>
      </c>
    </row>
    <row r="28" spans="1:31" ht="13.5">
      <c r="A28" s="208" t="s">
        <v>103</v>
      </c>
      <c r="B28" s="205">
        <f>B27/B6*100</f>
        <v>14.554946539545297</v>
      </c>
      <c r="C28" s="241">
        <f>C27/C6*100</f>
        <v>14.662459361254543</v>
      </c>
      <c r="D28" s="235">
        <f>D27/D6*100</f>
        <v>14.445440024932799</v>
      </c>
      <c r="E28" s="205">
        <f aca="true" t="shared" si="8" ref="E28:O28">E27/E6*100</f>
        <v>14.521959328848682</v>
      </c>
      <c r="F28" s="241">
        <f t="shared" si="8"/>
        <v>14.64237129006917</v>
      </c>
      <c r="G28" s="235">
        <f t="shared" si="8"/>
        <v>14.399391492598443</v>
      </c>
      <c r="H28" s="205">
        <f t="shared" si="8"/>
        <v>14.453302410977436</v>
      </c>
      <c r="I28" s="247">
        <f t="shared" si="8"/>
        <v>14.533157057730259</v>
      </c>
      <c r="J28" s="235">
        <f t="shared" si="8"/>
        <v>14.372051312044293</v>
      </c>
      <c r="K28" s="205">
        <f t="shared" si="8"/>
        <v>14.299869170386332</v>
      </c>
      <c r="L28" s="247">
        <f t="shared" si="8"/>
        <v>14.34022742883309</v>
      </c>
      <c r="M28" s="252">
        <f t="shared" si="8"/>
        <v>14.25882809468374</v>
      </c>
      <c r="N28" s="213">
        <f t="shared" si="8"/>
        <v>14.301078366414119</v>
      </c>
      <c r="O28" s="258">
        <f t="shared" si="8"/>
        <v>14.348895285662543</v>
      </c>
      <c r="P28" s="256">
        <v>14.2</v>
      </c>
      <c r="Q28" s="205">
        <f aca="true" t="shared" si="9" ref="Q28:Y28">Q27/Q6*100</f>
        <v>14.061487439484619</v>
      </c>
      <c r="R28" s="241">
        <f t="shared" si="9"/>
        <v>14.11628744103215</v>
      </c>
      <c r="S28" s="235">
        <f t="shared" si="9"/>
        <v>14.006021208460373</v>
      </c>
      <c r="T28" s="205">
        <f t="shared" si="9"/>
        <v>13.94181597787795</v>
      </c>
      <c r="U28" s="241">
        <f t="shared" si="9"/>
        <v>14.024183523561984</v>
      </c>
      <c r="V28" s="235">
        <f t="shared" si="9"/>
        <v>13.858519675440936</v>
      </c>
      <c r="W28" s="205">
        <f t="shared" si="9"/>
        <v>13.76374533956298</v>
      </c>
      <c r="X28" s="241">
        <f t="shared" si="9"/>
        <v>13.930329562962685</v>
      </c>
      <c r="Y28" s="235">
        <f t="shared" si="9"/>
        <v>13.595584469775998</v>
      </c>
      <c r="Z28" s="205">
        <f aca="true" t="shared" si="10" ref="Z28:AE28">Z27/Z6*100</f>
        <v>13.466907842864432</v>
      </c>
      <c r="AA28" s="241">
        <f t="shared" si="10"/>
        <v>13.759459860513429</v>
      </c>
      <c r="AB28" s="235">
        <f t="shared" si="10"/>
        <v>13.17425268587757</v>
      </c>
      <c r="AC28" s="201">
        <f t="shared" si="10"/>
        <v>13.45262496999243</v>
      </c>
      <c r="AD28" s="241">
        <f t="shared" si="10"/>
        <v>13.860180126974752</v>
      </c>
      <c r="AE28" s="235">
        <f t="shared" si="10"/>
        <v>13.04460293411182</v>
      </c>
    </row>
    <row r="29" spans="1:31" ht="30.75" customHeight="1">
      <c r="A29" s="221" t="s">
        <v>247</v>
      </c>
      <c r="B29" s="218">
        <f>SUM(B10:B19)</f>
        <v>73617</v>
      </c>
      <c r="C29" s="240">
        <f>SUM(C10:C19)</f>
        <v>37716</v>
      </c>
      <c r="D29" s="234">
        <f>SUM(D10:D19)</f>
        <v>35901</v>
      </c>
      <c r="E29" s="218">
        <f aca="true" t="shared" si="11" ref="E29:M29">SUM(E10:E19)</f>
        <v>72504</v>
      </c>
      <c r="F29" s="240">
        <f t="shared" si="11"/>
        <v>37186</v>
      </c>
      <c r="G29" s="234">
        <f t="shared" si="11"/>
        <v>35318</v>
      </c>
      <c r="H29" s="218">
        <f t="shared" si="11"/>
        <v>71435</v>
      </c>
      <c r="I29" s="248">
        <f t="shared" si="11"/>
        <v>36673</v>
      </c>
      <c r="J29" s="234">
        <f t="shared" si="11"/>
        <v>34762</v>
      </c>
      <c r="K29" s="218">
        <f t="shared" si="11"/>
        <v>70754</v>
      </c>
      <c r="L29" s="248">
        <f t="shared" si="11"/>
        <v>36368</v>
      </c>
      <c r="M29" s="251">
        <f t="shared" si="11"/>
        <v>34386</v>
      </c>
      <c r="N29" s="219">
        <v>69774</v>
      </c>
      <c r="O29" s="259">
        <v>35896</v>
      </c>
      <c r="P29" s="255">
        <v>33878</v>
      </c>
      <c r="Q29" s="218">
        <f>SUM(R29:S29)</f>
        <v>69641</v>
      </c>
      <c r="R29" s="240">
        <f>SUM(R10:R19)</f>
        <v>35821</v>
      </c>
      <c r="S29" s="234">
        <f>SUM(S10:S19)</f>
        <v>33820</v>
      </c>
      <c r="T29" s="218">
        <f>SUM(U29:V29)</f>
        <v>69543</v>
      </c>
      <c r="U29" s="240">
        <f>SUM(U10:U19)</f>
        <v>35832</v>
      </c>
      <c r="V29" s="234">
        <f>SUM(V10:V19)</f>
        <v>33711</v>
      </c>
      <c r="W29" s="218">
        <f>SUM(X29:Y29)</f>
        <v>69534</v>
      </c>
      <c r="X29" s="240">
        <f>SUM(X10:X19)</f>
        <v>35798</v>
      </c>
      <c r="Y29" s="234">
        <f>SUM(Y10:Y19)</f>
        <v>33736</v>
      </c>
      <c r="Z29" s="218">
        <f>SUM(AA29:AB29)</f>
        <v>70299</v>
      </c>
      <c r="AA29" s="240">
        <f>SUM(AA10:AA19)</f>
        <v>36001</v>
      </c>
      <c r="AB29" s="234">
        <f>SUM(AB10:AB19)</f>
        <v>34298</v>
      </c>
      <c r="AC29" s="220">
        <f>SUM(AD29:AE29)</f>
        <v>69703</v>
      </c>
      <c r="AD29" s="240">
        <f>SUM(AD10:AD19)</f>
        <v>35704</v>
      </c>
      <c r="AE29" s="234">
        <f>SUM(AE10:AE19)</f>
        <v>33999</v>
      </c>
    </row>
    <row r="30" spans="1:31" ht="13.5">
      <c r="A30" s="208" t="s">
        <v>103</v>
      </c>
      <c r="B30" s="205">
        <f aca="true" t="shared" si="12" ref="B30:N30">B29/B6*100</f>
        <v>71.03968039525996</v>
      </c>
      <c r="C30" s="241">
        <f t="shared" si="12"/>
        <v>72.1285140562249</v>
      </c>
      <c r="D30" s="235">
        <f t="shared" si="12"/>
        <v>69.93065565468073</v>
      </c>
      <c r="E30" s="205">
        <f t="shared" si="12"/>
        <v>70.07654836464857</v>
      </c>
      <c r="F30" s="241">
        <f t="shared" si="12"/>
        <v>71.24983234657316</v>
      </c>
      <c r="G30" s="235">
        <f t="shared" si="12"/>
        <v>68.88225771848731</v>
      </c>
      <c r="H30" s="205">
        <f t="shared" si="12"/>
        <v>69.02932792192105</v>
      </c>
      <c r="I30" s="247">
        <f t="shared" si="12"/>
        <v>70.26690425552299</v>
      </c>
      <c r="J30" s="235">
        <f t="shared" si="12"/>
        <v>67.77010956447148</v>
      </c>
      <c r="K30" s="205">
        <f t="shared" si="12"/>
        <v>68.06410651069724</v>
      </c>
      <c r="L30" s="247">
        <f t="shared" si="12"/>
        <v>69.38868961306571</v>
      </c>
      <c r="M30" s="252">
        <f t="shared" si="12"/>
        <v>66.71711292200233</v>
      </c>
      <c r="N30" s="213">
        <f t="shared" si="12"/>
        <v>67.00083542188806</v>
      </c>
      <c r="O30" s="258">
        <v>68.5</v>
      </c>
      <c r="P30" s="256">
        <f aca="true" t="shared" si="13" ref="P30:AE30">P29/P6*100</f>
        <v>65.55086877442824</v>
      </c>
      <c r="Q30" s="205">
        <f t="shared" si="13"/>
        <v>66.36774291922389</v>
      </c>
      <c r="R30" s="241">
        <f t="shared" si="13"/>
        <v>67.86465339219066</v>
      </c>
      <c r="S30" s="235">
        <f t="shared" si="13"/>
        <v>64.85263379930583</v>
      </c>
      <c r="T30" s="205">
        <f t="shared" si="13"/>
        <v>65.85760824273646</v>
      </c>
      <c r="U30" s="241">
        <f t="shared" si="13"/>
        <v>67.48785173465929</v>
      </c>
      <c r="V30" s="235">
        <f t="shared" si="13"/>
        <v>64.20898251495181</v>
      </c>
      <c r="W30" s="205">
        <f t="shared" si="13"/>
        <v>65.6321676341498</v>
      </c>
      <c r="X30" s="241">
        <f t="shared" si="13"/>
        <v>67.26165871256248</v>
      </c>
      <c r="Y30" s="235">
        <f t="shared" si="13"/>
        <v>63.98725413955958</v>
      </c>
      <c r="Z30" s="205">
        <f t="shared" si="13"/>
        <v>65.20940587171282</v>
      </c>
      <c r="AA30" s="241">
        <f t="shared" si="13"/>
        <v>66.77734085175842</v>
      </c>
      <c r="AB30" s="235">
        <f t="shared" si="13"/>
        <v>63.6409181155252</v>
      </c>
      <c r="AC30" s="201">
        <f t="shared" si="13"/>
        <v>64.35746865362954</v>
      </c>
      <c r="AD30" s="241">
        <f t="shared" si="13"/>
        <v>65.8939908460062</v>
      </c>
      <c r="AE30" s="235">
        <f t="shared" si="13"/>
        <v>62.819186282842466</v>
      </c>
    </row>
    <row r="31" spans="1:31" ht="30.75" customHeight="1">
      <c r="A31" s="217" t="s">
        <v>248</v>
      </c>
      <c r="B31" s="218">
        <f>SUM(B20:B26)</f>
        <v>14928</v>
      </c>
      <c r="C31" s="240">
        <f>SUM(C20:C26)</f>
        <v>6907</v>
      </c>
      <c r="D31" s="234">
        <f>SUM(D20:D26)</f>
        <v>8021</v>
      </c>
      <c r="E31" s="218">
        <f aca="true" t="shared" si="14" ref="E31:P31">SUM(E20:E26)</f>
        <v>15935</v>
      </c>
      <c r="F31" s="240">
        <f t="shared" si="14"/>
        <v>7363</v>
      </c>
      <c r="G31" s="234">
        <f t="shared" si="14"/>
        <v>8572</v>
      </c>
      <c r="H31" s="218">
        <f t="shared" si="14"/>
        <v>17093</v>
      </c>
      <c r="I31" s="248">
        <f t="shared" si="14"/>
        <v>7933</v>
      </c>
      <c r="J31" s="234">
        <f t="shared" si="14"/>
        <v>9160</v>
      </c>
      <c r="K31" s="218">
        <f t="shared" si="14"/>
        <v>18333</v>
      </c>
      <c r="L31" s="248">
        <f t="shared" si="14"/>
        <v>8528</v>
      </c>
      <c r="M31" s="251">
        <f t="shared" si="14"/>
        <v>9805</v>
      </c>
      <c r="N31" s="219">
        <f t="shared" si="14"/>
        <v>19472</v>
      </c>
      <c r="O31" s="259">
        <f t="shared" si="14"/>
        <v>9034</v>
      </c>
      <c r="P31" s="255">
        <f t="shared" si="14"/>
        <v>10438</v>
      </c>
      <c r="Q31" s="218">
        <f>SUM(R31:S31)</f>
        <v>20536</v>
      </c>
      <c r="R31" s="240">
        <f>SUM(R20:R26)</f>
        <v>9511</v>
      </c>
      <c r="S31" s="234">
        <f>SUM(S20:S26)</f>
        <v>11025</v>
      </c>
      <c r="T31" s="218">
        <f>SUM(U31:V31)</f>
        <v>21331</v>
      </c>
      <c r="U31" s="240">
        <f>SUM(U20:U26)</f>
        <v>9816</v>
      </c>
      <c r="V31" s="234">
        <f>SUM(V20:V26)</f>
        <v>11515</v>
      </c>
      <c r="W31" s="218">
        <f>SUM(X31:Y31)</f>
        <v>21829</v>
      </c>
      <c r="X31" s="240">
        <f>SUM(X20:X26)</f>
        <v>10010</v>
      </c>
      <c r="Y31" s="234">
        <f>SUM(Y20:Y26)</f>
        <v>11819</v>
      </c>
      <c r="Z31" s="218">
        <f>SUM(AA31:AB31)</f>
        <v>22988</v>
      </c>
      <c r="AA31" s="240">
        <f>SUM(AA20:AA26)</f>
        <v>10493</v>
      </c>
      <c r="AB31" s="234">
        <f>SUM(AB20:AB26)</f>
        <v>12495</v>
      </c>
      <c r="AC31" s="220">
        <f>SUM(AD31:AE31)</f>
        <v>24033</v>
      </c>
      <c r="AD31" s="240">
        <f>SUM(AD20:AD26)</f>
        <v>10970</v>
      </c>
      <c r="AE31" s="234">
        <f>SUM(AE20:AE26)</f>
        <v>13063</v>
      </c>
    </row>
    <row r="32" spans="1:31" ht="13.5">
      <c r="A32" s="208" t="s">
        <v>103</v>
      </c>
      <c r="B32" s="205">
        <f aca="true" t="shared" si="15" ref="B32:AE32">B31/B6*100</f>
        <v>14.405373065194734</v>
      </c>
      <c r="C32" s="241">
        <f t="shared" si="15"/>
        <v>13.209026582520558</v>
      </c>
      <c r="D32" s="235">
        <f t="shared" si="15"/>
        <v>15.623904320386458</v>
      </c>
      <c r="E32" s="205">
        <f t="shared" si="15"/>
        <v>15.401492306502746</v>
      </c>
      <c r="F32" s="241">
        <f t="shared" si="15"/>
        <v>14.107796363357666</v>
      </c>
      <c r="G32" s="235">
        <f t="shared" si="15"/>
        <v>16.718350788914243</v>
      </c>
      <c r="H32" s="205">
        <f t="shared" si="15"/>
        <v>16.517369667101512</v>
      </c>
      <c r="I32" s="247">
        <f t="shared" si="15"/>
        <v>15.199938686746759</v>
      </c>
      <c r="J32" s="235">
        <f t="shared" si="15"/>
        <v>17.85783912348423</v>
      </c>
      <c r="K32" s="205">
        <f t="shared" si="15"/>
        <v>17.636024318916423</v>
      </c>
      <c r="L32" s="247">
        <f t="shared" si="15"/>
        <v>16.2710829581012</v>
      </c>
      <c r="M32" s="252">
        <f t="shared" si="15"/>
        <v>19.02405898331393</v>
      </c>
      <c r="N32" s="213">
        <f t="shared" si="15"/>
        <v>18.698086211697827</v>
      </c>
      <c r="O32" s="258">
        <f t="shared" si="15"/>
        <v>17.221724460033933</v>
      </c>
      <c r="P32" s="256">
        <f t="shared" si="15"/>
        <v>20.196586819395534</v>
      </c>
      <c r="Q32" s="205">
        <f t="shared" si="15"/>
        <v>19.570769641291502</v>
      </c>
      <c r="R32" s="241">
        <f t="shared" si="15"/>
        <v>18.019059166777183</v>
      </c>
      <c r="S32" s="235">
        <f t="shared" si="15"/>
        <v>21.14134499223379</v>
      </c>
      <c r="T32" s="205">
        <f t="shared" si="15"/>
        <v>20.20057577938558</v>
      </c>
      <c r="U32" s="241">
        <f t="shared" si="15"/>
        <v>18.487964741778733</v>
      </c>
      <c r="V32" s="235">
        <f t="shared" si="15"/>
        <v>21.932497809607256</v>
      </c>
      <c r="W32" s="205">
        <f t="shared" si="15"/>
        <v>20.604087026287225</v>
      </c>
      <c r="X32" s="241">
        <f t="shared" si="15"/>
        <v>18.80801172447484</v>
      </c>
      <c r="Y32" s="235">
        <f t="shared" si="15"/>
        <v>22.41716139066442</v>
      </c>
      <c r="Z32" s="205">
        <f t="shared" si="15"/>
        <v>21.323686285422756</v>
      </c>
      <c r="AA32" s="241">
        <f t="shared" si="15"/>
        <v>19.463199287728152</v>
      </c>
      <c r="AB32" s="235">
        <f t="shared" si="15"/>
        <v>23.18482919859722</v>
      </c>
      <c r="AC32" s="201">
        <f t="shared" si="15"/>
        <v>22.18990637637804</v>
      </c>
      <c r="AD32" s="241">
        <f t="shared" si="15"/>
        <v>20.245829027019045</v>
      </c>
      <c r="AE32" s="235">
        <f t="shared" si="15"/>
        <v>24.136210783045712</v>
      </c>
    </row>
    <row r="33" spans="1:31" ht="14.25" thickBot="1">
      <c r="A33" s="209" t="s">
        <v>104</v>
      </c>
      <c r="B33" s="206">
        <v>40.07956343845293</v>
      </c>
      <c r="C33" s="242">
        <v>39.41032702237521</v>
      </c>
      <c r="D33" s="236">
        <v>40.76121001986832</v>
      </c>
      <c r="E33" s="206">
        <v>40.52</v>
      </c>
      <c r="F33" s="242">
        <v>39.81</v>
      </c>
      <c r="G33" s="236">
        <v>41.23</v>
      </c>
      <c r="H33" s="206">
        <v>40.94364400637774</v>
      </c>
      <c r="I33" s="242">
        <v>40.2460577494204</v>
      </c>
      <c r="J33" s="236">
        <v>41.65342925098452</v>
      </c>
      <c r="K33" s="206">
        <v>41.37</v>
      </c>
      <c r="L33" s="242">
        <v>40.67</v>
      </c>
      <c r="M33" s="253">
        <v>42.09</v>
      </c>
      <c r="N33" s="206">
        <v>41.78</v>
      </c>
      <c r="O33" s="242">
        <v>41.06</v>
      </c>
      <c r="P33" s="236">
        <v>42.51</v>
      </c>
      <c r="Q33" s="214">
        <v>42.1</v>
      </c>
      <c r="R33" s="263">
        <v>41.4</v>
      </c>
      <c r="S33" s="261">
        <v>42.8</v>
      </c>
      <c r="T33" s="214">
        <v>42.5</v>
      </c>
      <c r="U33" s="263">
        <v>41.7</v>
      </c>
      <c r="V33" s="261">
        <v>43.2</v>
      </c>
      <c r="W33" s="214">
        <v>42.8</v>
      </c>
      <c r="X33" s="264">
        <v>42</v>
      </c>
      <c r="Y33" s="261">
        <v>43.6</v>
      </c>
      <c r="Z33" s="216">
        <v>43</v>
      </c>
      <c r="AA33" s="264">
        <v>42.2</v>
      </c>
      <c r="AB33" s="261">
        <v>43.8</v>
      </c>
      <c r="AC33" s="215">
        <v>43.3</v>
      </c>
      <c r="AD33" s="264">
        <v>42.4</v>
      </c>
      <c r="AE33" s="261">
        <v>44.1</v>
      </c>
    </row>
    <row r="34" spans="1:31" ht="21" customHeight="1">
      <c r="A34" s="49"/>
      <c r="J34" s="50"/>
      <c r="M34" s="50"/>
      <c r="P34" s="50"/>
      <c r="AE34" s="50" t="s">
        <v>179</v>
      </c>
    </row>
    <row r="35" ht="13.5">
      <c r="A35" s="464"/>
    </row>
    <row r="36" ht="13.5">
      <c r="A36" s="464"/>
    </row>
    <row r="37" ht="13.5">
      <c r="A37" s="135"/>
    </row>
    <row r="38" ht="13.5">
      <c r="A38" s="135"/>
    </row>
    <row r="39" ht="13.5">
      <c r="A39" s="135"/>
    </row>
    <row r="40" ht="13.5">
      <c r="A40" s="135"/>
    </row>
    <row r="41" ht="13.5">
      <c r="A41" s="135"/>
    </row>
    <row r="42" ht="13.5">
      <c r="A42" s="135"/>
    </row>
    <row r="43" ht="13.5">
      <c r="A43" s="135"/>
    </row>
    <row r="44" ht="13.5">
      <c r="A44" s="135"/>
    </row>
    <row r="45" ht="13.5">
      <c r="A45" s="135"/>
    </row>
    <row r="46" ht="13.5">
      <c r="A46" s="135"/>
    </row>
    <row r="47" ht="13.5">
      <c r="A47" s="135"/>
    </row>
    <row r="48" ht="13.5">
      <c r="A48" s="135"/>
    </row>
    <row r="49" ht="13.5">
      <c r="A49" s="135"/>
    </row>
    <row r="50" ht="13.5">
      <c r="A50" s="135"/>
    </row>
    <row r="51" ht="13.5">
      <c r="A51" s="135"/>
    </row>
    <row r="52" ht="13.5">
      <c r="A52" s="135"/>
    </row>
    <row r="53" ht="13.5">
      <c r="A53" s="135"/>
    </row>
    <row r="54" ht="13.5">
      <c r="A54" s="135"/>
    </row>
    <row r="55" ht="13.5">
      <c r="A55" s="135"/>
    </row>
    <row r="56" ht="13.5">
      <c r="A56" s="135"/>
    </row>
    <row r="57" ht="13.5">
      <c r="A57" s="135"/>
    </row>
    <row r="58" ht="13.5">
      <c r="A58" s="135"/>
    </row>
    <row r="59" ht="13.5">
      <c r="A59" s="135"/>
    </row>
    <row r="60" ht="13.5">
      <c r="A60" s="135"/>
    </row>
    <row r="61" ht="13.5">
      <c r="A61" s="136"/>
    </row>
    <row r="62" ht="13.5">
      <c r="A62" s="135"/>
    </row>
    <row r="63" ht="13.5">
      <c r="A63" s="135"/>
    </row>
    <row r="64" ht="13.5">
      <c r="A64" s="135"/>
    </row>
    <row r="65" ht="13.5">
      <c r="A65" s="135"/>
    </row>
    <row r="66" ht="13.5">
      <c r="A66" s="135"/>
    </row>
    <row r="67" ht="13.5">
      <c r="A67" s="135"/>
    </row>
    <row r="73" ht="21" customHeight="1">
      <c r="A73" s="49"/>
    </row>
    <row r="74" ht="21" customHeight="1">
      <c r="A74" s="49"/>
    </row>
    <row r="75" ht="21" customHeight="1">
      <c r="A75" s="49"/>
    </row>
    <row r="76" ht="21" customHeight="1">
      <c r="A76" s="49"/>
    </row>
    <row r="77" ht="21" customHeight="1">
      <c r="A77" s="49"/>
    </row>
    <row r="78" ht="21" customHeight="1">
      <c r="A78" s="49"/>
    </row>
    <row r="79" ht="21" customHeight="1">
      <c r="A79" s="49"/>
    </row>
    <row r="80" ht="21" customHeight="1">
      <c r="A80" s="49"/>
    </row>
    <row r="81" ht="21" customHeight="1">
      <c r="A81" s="49"/>
    </row>
    <row r="82" ht="21" customHeight="1">
      <c r="A82" s="49"/>
    </row>
    <row r="83" ht="21" customHeight="1">
      <c r="A83" s="49"/>
    </row>
    <row r="84" ht="21" customHeight="1">
      <c r="A84" s="49"/>
    </row>
    <row r="85" ht="21" customHeight="1">
      <c r="A85" s="49"/>
    </row>
    <row r="86" ht="21" customHeight="1">
      <c r="A86" s="49"/>
    </row>
    <row r="87" ht="21" customHeight="1">
      <c r="A87" s="49"/>
    </row>
    <row r="88" ht="21" customHeight="1">
      <c r="A88" s="49"/>
    </row>
    <row r="89" ht="21" customHeight="1">
      <c r="A89" s="49"/>
    </row>
    <row r="90" ht="21" customHeight="1">
      <c r="A90" s="49"/>
    </row>
    <row r="91" ht="21" customHeight="1">
      <c r="A91" s="49"/>
    </row>
    <row r="92" ht="21" customHeight="1">
      <c r="A92" s="49"/>
    </row>
    <row r="93" ht="21" customHeight="1">
      <c r="A93" s="49"/>
    </row>
    <row r="94" ht="21" customHeight="1">
      <c r="A94" s="49"/>
    </row>
    <row r="95" ht="21" customHeight="1">
      <c r="A95" s="49"/>
    </row>
    <row r="96" ht="21" customHeight="1">
      <c r="A96" s="49"/>
    </row>
    <row r="97" ht="21" customHeight="1">
      <c r="A97" s="49"/>
    </row>
    <row r="98" ht="21" customHeight="1">
      <c r="A98" s="49"/>
    </row>
    <row r="99" ht="21" customHeight="1">
      <c r="A99" s="49"/>
    </row>
    <row r="100" ht="21" customHeight="1">
      <c r="A100" s="49"/>
    </row>
    <row r="101" ht="21" customHeight="1">
      <c r="A101" s="49"/>
    </row>
    <row r="102" ht="21" customHeight="1">
      <c r="A102" s="49"/>
    </row>
    <row r="103" ht="21" customHeight="1">
      <c r="A103" s="49"/>
    </row>
    <row r="104" ht="21" customHeight="1">
      <c r="A104" s="49"/>
    </row>
    <row r="105" ht="21" customHeight="1">
      <c r="A105" s="49"/>
    </row>
    <row r="106" ht="21" customHeight="1">
      <c r="A106" s="49"/>
    </row>
    <row r="107" ht="21" customHeight="1">
      <c r="A107" s="49"/>
    </row>
    <row r="108" ht="21" customHeight="1">
      <c r="A108" s="49"/>
    </row>
    <row r="109" ht="21" customHeight="1">
      <c r="A109" s="49"/>
    </row>
    <row r="110" ht="21" customHeight="1">
      <c r="A110" s="49"/>
    </row>
    <row r="111" ht="21" customHeight="1">
      <c r="A111" s="49"/>
    </row>
    <row r="112" ht="21" customHeight="1">
      <c r="A112" s="49"/>
    </row>
    <row r="113" ht="21" customHeight="1">
      <c r="A113" s="49"/>
    </row>
    <row r="114" ht="21" customHeight="1">
      <c r="A114" s="49"/>
    </row>
    <row r="115" ht="21" customHeight="1">
      <c r="A115" s="49"/>
    </row>
    <row r="116" ht="21" customHeight="1">
      <c r="A116" s="49"/>
    </row>
    <row r="117" ht="21" customHeight="1">
      <c r="A117" s="49"/>
    </row>
    <row r="118" ht="21" customHeight="1">
      <c r="A118" s="49"/>
    </row>
    <row r="119" ht="21" customHeight="1">
      <c r="A119" s="49"/>
    </row>
    <row r="120" ht="21" customHeight="1">
      <c r="A120" s="49"/>
    </row>
    <row r="121" ht="21" customHeight="1">
      <c r="A121" s="49"/>
    </row>
    <row r="122" ht="21" customHeight="1">
      <c r="A122" s="49"/>
    </row>
    <row r="123" ht="21" customHeight="1">
      <c r="A123" s="49"/>
    </row>
    <row r="124" ht="21" customHeight="1">
      <c r="A124" s="49"/>
    </row>
    <row r="125" ht="21" customHeight="1">
      <c r="A125" s="49"/>
    </row>
    <row r="126" ht="21" customHeight="1">
      <c r="A126" s="49"/>
    </row>
    <row r="127" ht="21" customHeight="1">
      <c r="A127" s="49"/>
    </row>
    <row r="128" ht="21" customHeight="1">
      <c r="A128" s="49"/>
    </row>
    <row r="129" ht="21" customHeight="1">
      <c r="A129" s="49"/>
    </row>
    <row r="130" ht="21" customHeight="1">
      <c r="A130" s="49"/>
    </row>
    <row r="131" ht="21" customHeight="1">
      <c r="A131" s="49"/>
    </row>
    <row r="132" ht="21" customHeight="1">
      <c r="A132" s="49"/>
    </row>
    <row r="133" ht="21" customHeight="1">
      <c r="A133" s="49"/>
    </row>
    <row r="134" ht="21" customHeight="1">
      <c r="A134" s="49"/>
    </row>
    <row r="135" ht="21" customHeight="1">
      <c r="A135" s="49"/>
    </row>
    <row r="136" ht="21" customHeight="1">
      <c r="A136" s="49"/>
    </row>
    <row r="137" ht="21" customHeight="1">
      <c r="A137" s="49"/>
    </row>
    <row r="138" ht="21" customHeight="1">
      <c r="A138" s="49"/>
    </row>
    <row r="139" ht="21" customHeight="1">
      <c r="A139" s="49"/>
    </row>
    <row r="140" ht="21" customHeight="1">
      <c r="A140" s="49"/>
    </row>
    <row r="141" ht="21" customHeight="1">
      <c r="A141" s="49"/>
    </row>
    <row r="142" ht="21" customHeight="1">
      <c r="A142" s="49"/>
    </row>
    <row r="143" ht="21" customHeight="1">
      <c r="A143" s="49"/>
    </row>
    <row r="144" ht="21" customHeight="1">
      <c r="A144" s="49"/>
    </row>
    <row r="145" ht="21" customHeight="1">
      <c r="A145" s="49"/>
    </row>
    <row r="146" ht="21" customHeight="1">
      <c r="A146" s="49"/>
    </row>
    <row r="147" ht="21" customHeight="1">
      <c r="A147" s="49"/>
    </row>
    <row r="148" ht="21" customHeight="1">
      <c r="A148" s="49"/>
    </row>
    <row r="149" ht="21" customHeight="1">
      <c r="A149" s="49"/>
    </row>
    <row r="150" ht="21" customHeight="1">
      <c r="A150" s="49"/>
    </row>
    <row r="151" ht="21" customHeight="1">
      <c r="A151" s="49"/>
    </row>
    <row r="152" ht="21" customHeight="1">
      <c r="A152" s="49"/>
    </row>
    <row r="153" ht="21" customHeight="1">
      <c r="A153" s="49"/>
    </row>
    <row r="154" ht="21" customHeight="1">
      <c r="A154" s="49"/>
    </row>
    <row r="155" ht="21" customHeight="1">
      <c r="A155" s="49"/>
    </row>
    <row r="156" ht="21" customHeight="1">
      <c r="A156" s="49"/>
    </row>
    <row r="157" ht="21" customHeight="1">
      <c r="A157" s="49"/>
    </row>
    <row r="158" ht="21" customHeight="1">
      <c r="A158" s="49"/>
    </row>
    <row r="159" ht="21" customHeight="1">
      <c r="A159" s="49"/>
    </row>
    <row r="160" ht="21" customHeight="1">
      <c r="A160" s="49"/>
    </row>
    <row r="161" ht="21" customHeight="1">
      <c r="A161" s="49"/>
    </row>
    <row r="162" ht="21" customHeight="1">
      <c r="A162" s="49"/>
    </row>
    <row r="163" ht="21" customHeight="1">
      <c r="A163" s="49"/>
    </row>
    <row r="164" ht="21" customHeight="1">
      <c r="A164" s="49"/>
    </row>
    <row r="165" ht="21" customHeight="1">
      <c r="A165" s="49"/>
    </row>
    <row r="166" ht="21" customHeight="1">
      <c r="A166" s="49"/>
    </row>
    <row r="167" ht="21" customHeight="1">
      <c r="A167" s="49"/>
    </row>
    <row r="168" ht="21" customHeight="1">
      <c r="A168" s="49"/>
    </row>
    <row r="169" ht="21" customHeight="1">
      <c r="A169" s="49"/>
    </row>
    <row r="170" ht="21" customHeight="1">
      <c r="A170" s="49"/>
    </row>
    <row r="171" ht="21" customHeight="1">
      <c r="A171" s="49"/>
    </row>
    <row r="172" ht="21" customHeight="1">
      <c r="A172" s="49"/>
    </row>
    <row r="173" ht="21" customHeight="1">
      <c r="A173" s="49"/>
    </row>
    <row r="174" ht="21" customHeight="1">
      <c r="A174" s="49"/>
    </row>
    <row r="175" ht="21" customHeight="1">
      <c r="A175" s="49"/>
    </row>
    <row r="176" ht="21" customHeight="1">
      <c r="A176" s="49"/>
    </row>
    <row r="177" ht="21" customHeight="1">
      <c r="A177" s="49"/>
    </row>
    <row r="178" ht="21" customHeight="1">
      <c r="A178" s="49"/>
    </row>
    <row r="179" ht="21" customHeight="1">
      <c r="A179" s="49"/>
    </row>
    <row r="180" ht="21" customHeight="1">
      <c r="A180" s="49"/>
    </row>
    <row r="181" ht="21" customHeight="1">
      <c r="A181" s="49"/>
    </row>
    <row r="182" ht="21" customHeight="1">
      <c r="A182" s="49"/>
    </row>
    <row r="183" ht="21" customHeight="1">
      <c r="A183" s="49"/>
    </row>
    <row r="184" ht="21" customHeight="1">
      <c r="A184" s="49"/>
    </row>
    <row r="185" ht="21" customHeight="1">
      <c r="A185" s="49"/>
    </row>
    <row r="186" ht="21" customHeight="1">
      <c r="A186" s="49"/>
    </row>
    <row r="187" ht="21" customHeight="1">
      <c r="A187" s="49"/>
    </row>
    <row r="188" ht="21" customHeight="1">
      <c r="A188" s="49"/>
    </row>
    <row r="189" ht="21" customHeight="1">
      <c r="A189" s="49"/>
    </row>
    <row r="190" ht="21" customHeight="1">
      <c r="A190" s="49"/>
    </row>
    <row r="191" ht="21" customHeight="1">
      <c r="A191" s="49"/>
    </row>
    <row r="192" ht="21" customHeight="1">
      <c r="A192" s="49"/>
    </row>
    <row r="193" ht="21" customHeight="1">
      <c r="A193" s="49"/>
    </row>
    <row r="194" ht="21" customHeight="1">
      <c r="A194" s="49"/>
    </row>
    <row r="195" ht="21" customHeight="1">
      <c r="A195" s="49"/>
    </row>
    <row r="196" ht="21" customHeight="1">
      <c r="A196" s="49"/>
    </row>
    <row r="197" ht="21" customHeight="1">
      <c r="A197" s="49"/>
    </row>
    <row r="198" ht="21" customHeight="1">
      <c r="A198" s="49"/>
    </row>
    <row r="199" ht="21" customHeight="1">
      <c r="A199" s="49"/>
    </row>
    <row r="200" ht="21" customHeight="1">
      <c r="A200" s="49"/>
    </row>
    <row r="201" ht="21" customHeight="1">
      <c r="A201" s="49"/>
    </row>
    <row r="202" ht="21" customHeight="1">
      <c r="A202" s="49"/>
    </row>
    <row r="203" ht="21" customHeight="1">
      <c r="A203" s="49"/>
    </row>
    <row r="204" ht="21" customHeight="1">
      <c r="A204" s="49"/>
    </row>
    <row r="205" ht="21" customHeight="1">
      <c r="A205" s="49"/>
    </row>
    <row r="206" ht="21" customHeight="1">
      <c r="A206" s="49"/>
    </row>
    <row r="207" ht="21" customHeight="1">
      <c r="A207" s="49"/>
    </row>
    <row r="208" ht="21" customHeight="1">
      <c r="A208" s="49"/>
    </row>
    <row r="209" ht="21" customHeight="1">
      <c r="A209" s="49"/>
    </row>
    <row r="210" ht="21" customHeight="1">
      <c r="A210" s="49"/>
    </row>
    <row r="211" ht="21" customHeight="1">
      <c r="A211" s="49"/>
    </row>
    <row r="212" ht="21" customHeight="1">
      <c r="A212" s="49"/>
    </row>
    <row r="213" ht="21" customHeight="1">
      <c r="A213" s="49"/>
    </row>
    <row r="214" ht="21" customHeight="1">
      <c r="A214" s="49"/>
    </row>
    <row r="215" ht="21" customHeight="1">
      <c r="A215" s="49"/>
    </row>
    <row r="216" ht="21" customHeight="1">
      <c r="A216" s="49"/>
    </row>
    <row r="217" ht="21" customHeight="1">
      <c r="A217" s="49"/>
    </row>
    <row r="218" ht="21" customHeight="1">
      <c r="A218" s="49"/>
    </row>
    <row r="219" ht="21" customHeight="1">
      <c r="A219" s="49"/>
    </row>
    <row r="220" ht="21" customHeight="1">
      <c r="A220" s="49"/>
    </row>
    <row r="221" ht="21" customHeight="1">
      <c r="A221" s="49"/>
    </row>
    <row r="222" ht="21" customHeight="1">
      <c r="A222" s="49"/>
    </row>
    <row r="223" ht="21" customHeight="1">
      <c r="A223" s="49"/>
    </row>
    <row r="224" ht="21" customHeight="1">
      <c r="A224" s="49"/>
    </row>
    <row r="225" ht="21" customHeight="1">
      <c r="A225" s="49"/>
    </row>
    <row r="226" ht="21" customHeight="1">
      <c r="A226" s="49"/>
    </row>
    <row r="227" ht="21" customHeight="1">
      <c r="A227" s="49"/>
    </row>
    <row r="228" ht="21" customHeight="1">
      <c r="A228" s="49"/>
    </row>
    <row r="229" ht="21" customHeight="1">
      <c r="A229" s="49"/>
    </row>
    <row r="230" ht="21" customHeight="1">
      <c r="A230" s="49"/>
    </row>
    <row r="231" ht="21" customHeight="1">
      <c r="A231" s="49"/>
    </row>
    <row r="232" ht="21" customHeight="1">
      <c r="A232" s="49"/>
    </row>
    <row r="233" ht="21" customHeight="1">
      <c r="A233" s="49"/>
    </row>
    <row r="234" ht="21" customHeight="1">
      <c r="A234" s="49"/>
    </row>
    <row r="235" ht="21" customHeight="1">
      <c r="A235" s="49"/>
    </row>
    <row r="236" ht="21" customHeight="1">
      <c r="A236" s="49"/>
    </row>
    <row r="237" ht="21" customHeight="1">
      <c r="A237" s="49"/>
    </row>
    <row r="238" ht="21" customHeight="1">
      <c r="A238" s="49"/>
    </row>
    <row r="239" ht="21" customHeight="1">
      <c r="A239" s="49"/>
    </row>
    <row r="240" ht="21" customHeight="1">
      <c r="A240" s="49"/>
    </row>
    <row r="241" ht="21" customHeight="1">
      <c r="A241" s="49"/>
    </row>
    <row r="242" ht="21" customHeight="1">
      <c r="A242" s="49"/>
    </row>
    <row r="243" ht="21" customHeight="1">
      <c r="A243" s="49"/>
    </row>
    <row r="244" ht="21" customHeight="1">
      <c r="A244" s="49"/>
    </row>
    <row r="245" ht="21" customHeight="1">
      <c r="A245" s="49"/>
    </row>
    <row r="246" ht="21" customHeight="1">
      <c r="A246" s="49"/>
    </row>
    <row r="247" ht="21" customHeight="1">
      <c r="A247" s="49"/>
    </row>
    <row r="248" ht="21" customHeight="1">
      <c r="A248" s="49"/>
    </row>
    <row r="249" ht="21" customHeight="1">
      <c r="A249" s="49"/>
    </row>
    <row r="250" ht="21" customHeight="1">
      <c r="A250" s="49"/>
    </row>
    <row r="251" ht="21" customHeight="1">
      <c r="A251" s="49"/>
    </row>
    <row r="252" ht="21" customHeight="1">
      <c r="A252" s="49"/>
    </row>
    <row r="253" ht="21" customHeight="1">
      <c r="A253" s="49"/>
    </row>
    <row r="254" ht="21" customHeight="1">
      <c r="A254" s="49"/>
    </row>
    <row r="255" ht="21" customHeight="1">
      <c r="A255" s="49"/>
    </row>
    <row r="256" ht="21" customHeight="1">
      <c r="A256" s="49"/>
    </row>
    <row r="257" ht="21" customHeight="1">
      <c r="A257" s="49"/>
    </row>
    <row r="258" ht="21" customHeight="1">
      <c r="A258" s="49"/>
    </row>
    <row r="259" ht="21" customHeight="1">
      <c r="A259" s="49"/>
    </row>
    <row r="260" ht="21" customHeight="1">
      <c r="A260" s="49"/>
    </row>
    <row r="261" ht="21" customHeight="1">
      <c r="A261" s="49"/>
    </row>
    <row r="262" ht="21" customHeight="1">
      <c r="A262" s="49"/>
    </row>
    <row r="263" ht="21" customHeight="1">
      <c r="A263" s="49"/>
    </row>
    <row r="264" ht="21" customHeight="1">
      <c r="A264" s="49"/>
    </row>
    <row r="265" ht="21" customHeight="1">
      <c r="A265" s="49"/>
    </row>
    <row r="266" ht="21" customHeight="1">
      <c r="A266" s="49"/>
    </row>
    <row r="267" ht="21" customHeight="1">
      <c r="A267" s="49"/>
    </row>
    <row r="268" ht="21" customHeight="1">
      <c r="A268" s="49"/>
    </row>
    <row r="269" ht="21" customHeight="1">
      <c r="A269" s="49"/>
    </row>
    <row r="270" ht="21" customHeight="1">
      <c r="A270" s="49"/>
    </row>
    <row r="271" ht="21" customHeight="1">
      <c r="A271" s="49"/>
    </row>
    <row r="272" ht="21" customHeight="1">
      <c r="A272" s="49"/>
    </row>
    <row r="273" ht="21" customHeight="1">
      <c r="A273" s="49"/>
    </row>
    <row r="274" ht="21" customHeight="1">
      <c r="A274" s="49"/>
    </row>
    <row r="275" ht="21" customHeight="1">
      <c r="A275" s="49"/>
    </row>
    <row r="276" ht="21" customHeight="1">
      <c r="A276" s="49"/>
    </row>
    <row r="277" ht="21" customHeight="1">
      <c r="A277" s="49"/>
    </row>
    <row r="278" ht="21" customHeight="1">
      <c r="A278" s="49"/>
    </row>
    <row r="279" ht="21" customHeight="1">
      <c r="A279" s="49"/>
    </row>
    <row r="280" ht="21" customHeight="1">
      <c r="A280" s="49"/>
    </row>
    <row r="281" ht="21" customHeight="1">
      <c r="A281" s="49"/>
    </row>
    <row r="282" ht="21" customHeight="1">
      <c r="A282" s="49"/>
    </row>
    <row r="283" ht="21" customHeight="1">
      <c r="A283" s="49"/>
    </row>
    <row r="284" ht="21" customHeight="1">
      <c r="A284" s="49"/>
    </row>
    <row r="285" ht="21" customHeight="1">
      <c r="A285" s="49"/>
    </row>
    <row r="286" ht="21" customHeight="1">
      <c r="A286" s="49"/>
    </row>
    <row r="287" ht="21" customHeight="1">
      <c r="A287" s="49"/>
    </row>
    <row r="288" ht="21" customHeight="1">
      <c r="A288" s="49"/>
    </row>
    <row r="289" ht="21" customHeight="1">
      <c r="A289" s="49"/>
    </row>
    <row r="290" ht="21" customHeight="1">
      <c r="A290" s="49"/>
    </row>
    <row r="291" ht="21" customHeight="1">
      <c r="A291" s="49"/>
    </row>
    <row r="292" ht="21" customHeight="1">
      <c r="A292" s="49"/>
    </row>
    <row r="293" ht="21" customHeight="1">
      <c r="A293" s="49"/>
    </row>
    <row r="294" ht="21" customHeight="1">
      <c r="A294" s="49"/>
    </row>
    <row r="295" ht="21" customHeight="1">
      <c r="A295" s="49"/>
    </row>
    <row r="296" ht="21" customHeight="1">
      <c r="A296" s="49"/>
    </row>
    <row r="297" ht="21" customHeight="1">
      <c r="A297" s="49"/>
    </row>
    <row r="298" ht="21" customHeight="1">
      <c r="A298" s="49"/>
    </row>
    <row r="299" ht="21" customHeight="1">
      <c r="A299" s="49"/>
    </row>
    <row r="300" ht="21" customHeight="1">
      <c r="A300" s="49"/>
    </row>
    <row r="301" ht="21" customHeight="1">
      <c r="A301" s="49"/>
    </row>
    <row r="302" ht="21" customHeight="1">
      <c r="A302" s="49"/>
    </row>
    <row r="303" ht="21" customHeight="1">
      <c r="A303" s="49"/>
    </row>
    <row r="304" ht="21" customHeight="1">
      <c r="A304" s="49"/>
    </row>
    <row r="305" ht="21" customHeight="1">
      <c r="A305" s="49"/>
    </row>
    <row r="306" ht="21" customHeight="1">
      <c r="A306" s="49"/>
    </row>
    <row r="307" ht="21" customHeight="1">
      <c r="A307" s="49"/>
    </row>
    <row r="308" ht="21" customHeight="1">
      <c r="A308" s="49"/>
    </row>
    <row r="309" ht="21" customHeight="1">
      <c r="A309" s="49"/>
    </row>
    <row r="310" ht="21" customHeight="1">
      <c r="A310" s="49"/>
    </row>
    <row r="311" ht="21" customHeight="1">
      <c r="A311" s="49"/>
    </row>
    <row r="312" ht="21" customHeight="1">
      <c r="A312" s="49"/>
    </row>
    <row r="313" ht="21" customHeight="1">
      <c r="A313" s="49"/>
    </row>
    <row r="314" ht="21" customHeight="1">
      <c r="A314" s="49"/>
    </row>
    <row r="315" ht="21" customHeight="1">
      <c r="A315" s="49"/>
    </row>
    <row r="316" ht="21" customHeight="1">
      <c r="A316" s="49"/>
    </row>
    <row r="317" ht="21" customHeight="1">
      <c r="A317" s="49"/>
    </row>
    <row r="318" ht="21" customHeight="1">
      <c r="A318" s="49"/>
    </row>
    <row r="319" ht="21" customHeight="1">
      <c r="A319" s="49"/>
    </row>
    <row r="320" ht="21" customHeight="1">
      <c r="A320" s="49"/>
    </row>
    <row r="321" ht="21" customHeight="1">
      <c r="A321" s="49"/>
    </row>
    <row r="322" ht="21" customHeight="1">
      <c r="A322" s="49"/>
    </row>
    <row r="323" ht="21" customHeight="1">
      <c r="A323" s="49"/>
    </row>
    <row r="324" ht="21" customHeight="1">
      <c r="A324" s="49"/>
    </row>
    <row r="325" ht="21" customHeight="1">
      <c r="A325" s="49"/>
    </row>
    <row r="326" ht="21" customHeight="1">
      <c r="A326" s="49"/>
    </row>
    <row r="327" ht="21" customHeight="1">
      <c r="A327" s="49"/>
    </row>
    <row r="328" ht="21" customHeight="1">
      <c r="A328" s="49"/>
    </row>
    <row r="329" ht="21" customHeight="1">
      <c r="A329" s="49"/>
    </row>
    <row r="330" ht="21" customHeight="1">
      <c r="A330" s="49"/>
    </row>
    <row r="331" ht="21" customHeight="1">
      <c r="A331" s="49"/>
    </row>
    <row r="332" ht="21" customHeight="1">
      <c r="A332" s="49"/>
    </row>
    <row r="333" ht="21" customHeight="1">
      <c r="A333" s="49"/>
    </row>
    <row r="334" ht="21" customHeight="1">
      <c r="A334" s="49"/>
    </row>
    <row r="335" ht="21" customHeight="1">
      <c r="A335" s="49"/>
    </row>
    <row r="336" ht="21" customHeight="1">
      <c r="A336" s="49"/>
    </row>
    <row r="337" ht="21" customHeight="1">
      <c r="A337" s="49"/>
    </row>
    <row r="338" ht="21" customHeight="1">
      <c r="A338" s="49"/>
    </row>
    <row r="339" ht="21" customHeight="1">
      <c r="A339" s="49"/>
    </row>
    <row r="340" ht="21" customHeight="1">
      <c r="A340" s="49"/>
    </row>
    <row r="341" ht="21" customHeight="1">
      <c r="A341" s="49"/>
    </row>
    <row r="342" ht="21" customHeight="1">
      <c r="A342" s="49"/>
    </row>
    <row r="343" ht="21" customHeight="1">
      <c r="A343" s="49"/>
    </row>
    <row r="344" ht="21" customHeight="1">
      <c r="A344" s="49"/>
    </row>
    <row r="345" ht="21" customHeight="1">
      <c r="A345" s="49"/>
    </row>
    <row r="346" ht="21" customHeight="1">
      <c r="A346" s="49"/>
    </row>
    <row r="347" ht="21" customHeight="1">
      <c r="A347" s="49"/>
    </row>
    <row r="348" ht="21" customHeight="1">
      <c r="A348" s="49"/>
    </row>
    <row r="349" ht="21" customHeight="1">
      <c r="A349" s="49"/>
    </row>
    <row r="350" ht="21" customHeight="1">
      <c r="A350" s="49"/>
    </row>
    <row r="351" ht="21" customHeight="1">
      <c r="A351" s="49"/>
    </row>
    <row r="352" ht="21" customHeight="1">
      <c r="A352" s="49"/>
    </row>
    <row r="353" ht="21" customHeight="1">
      <c r="A353" s="49"/>
    </row>
    <row r="354" ht="21" customHeight="1">
      <c r="A354" s="49"/>
    </row>
    <row r="355" ht="21" customHeight="1">
      <c r="A355" s="49"/>
    </row>
    <row r="356" ht="21" customHeight="1">
      <c r="A356" s="49"/>
    </row>
    <row r="357" ht="21" customHeight="1">
      <c r="A357" s="49"/>
    </row>
    <row r="358" ht="21" customHeight="1">
      <c r="A358" s="49"/>
    </row>
    <row r="359" ht="21" customHeight="1">
      <c r="A359" s="49"/>
    </row>
    <row r="360" ht="21" customHeight="1">
      <c r="A360" s="49"/>
    </row>
    <row r="361" ht="21" customHeight="1">
      <c r="A361" s="49"/>
    </row>
    <row r="362" ht="21" customHeight="1">
      <c r="A362" s="49"/>
    </row>
    <row r="363" ht="21" customHeight="1">
      <c r="A363" s="49"/>
    </row>
    <row r="364" ht="21" customHeight="1">
      <c r="A364" s="49"/>
    </row>
    <row r="365" ht="21" customHeight="1">
      <c r="A365" s="49"/>
    </row>
    <row r="366" ht="21" customHeight="1">
      <c r="A366" s="49"/>
    </row>
    <row r="367" ht="21" customHeight="1">
      <c r="A367" s="49"/>
    </row>
    <row r="368" ht="21" customHeight="1">
      <c r="A368" s="49"/>
    </row>
    <row r="369" ht="21" customHeight="1">
      <c r="A369" s="49"/>
    </row>
    <row r="370" ht="21" customHeight="1">
      <c r="A370" s="49"/>
    </row>
    <row r="371" ht="21" customHeight="1">
      <c r="A371" s="49"/>
    </row>
    <row r="372" ht="21" customHeight="1">
      <c r="A372" s="49"/>
    </row>
    <row r="373" ht="21" customHeight="1">
      <c r="A373" s="49"/>
    </row>
    <row r="374" ht="21" customHeight="1">
      <c r="A374" s="49"/>
    </row>
    <row r="375" ht="21" customHeight="1">
      <c r="A375" s="49"/>
    </row>
    <row r="376" ht="21" customHeight="1">
      <c r="A376" s="49"/>
    </row>
    <row r="377" ht="21" customHeight="1">
      <c r="A377" s="49"/>
    </row>
    <row r="378" ht="21" customHeight="1">
      <c r="A378" s="49"/>
    </row>
    <row r="379" ht="21" customHeight="1">
      <c r="A379" s="49"/>
    </row>
    <row r="380" ht="21" customHeight="1">
      <c r="A380" s="49"/>
    </row>
    <row r="381" ht="21" customHeight="1">
      <c r="A381" s="49"/>
    </row>
    <row r="382" ht="21" customHeight="1">
      <c r="A382" s="49"/>
    </row>
    <row r="383" ht="21" customHeight="1">
      <c r="A383" s="49"/>
    </row>
    <row r="384" ht="21" customHeight="1">
      <c r="A384" s="49"/>
    </row>
    <row r="385" ht="21" customHeight="1">
      <c r="A385" s="49"/>
    </row>
    <row r="386" ht="21" customHeight="1">
      <c r="A386" s="49"/>
    </row>
    <row r="387" ht="21" customHeight="1">
      <c r="A387" s="49"/>
    </row>
    <row r="388" ht="21" customHeight="1">
      <c r="A388" s="49"/>
    </row>
    <row r="389" ht="21" customHeight="1">
      <c r="A389" s="49"/>
    </row>
    <row r="390" ht="21" customHeight="1">
      <c r="A390" s="49"/>
    </row>
    <row r="391" ht="21" customHeight="1">
      <c r="A391" s="49"/>
    </row>
    <row r="392" ht="21" customHeight="1">
      <c r="A392" s="49"/>
    </row>
    <row r="393" ht="21" customHeight="1">
      <c r="A393" s="49"/>
    </row>
    <row r="394" ht="21" customHeight="1">
      <c r="A394" s="49"/>
    </row>
    <row r="395" ht="21" customHeight="1">
      <c r="A395" s="49"/>
    </row>
    <row r="396" ht="21" customHeight="1">
      <c r="A396" s="49"/>
    </row>
    <row r="397" ht="21" customHeight="1">
      <c r="A397" s="49"/>
    </row>
    <row r="398" ht="21" customHeight="1">
      <c r="A398" s="49"/>
    </row>
    <row r="399" ht="21" customHeight="1">
      <c r="A399" s="49"/>
    </row>
    <row r="400" ht="21" customHeight="1">
      <c r="A400" s="49"/>
    </row>
    <row r="401" ht="21" customHeight="1">
      <c r="A401" s="49"/>
    </row>
    <row r="402" ht="21" customHeight="1">
      <c r="A402" s="49"/>
    </row>
    <row r="403" ht="21" customHeight="1">
      <c r="A403" s="49"/>
    </row>
    <row r="404" ht="21" customHeight="1">
      <c r="A404" s="49"/>
    </row>
    <row r="405" ht="21" customHeight="1">
      <c r="A405" s="49"/>
    </row>
    <row r="406" ht="21" customHeight="1">
      <c r="A406" s="49"/>
    </row>
    <row r="407" ht="21" customHeight="1">
      <c r="A407" s="49"/>
    </row>
    <row r="408" ht="21" customHeight="1">
      <c r="A408" s="49"/>
    </row>
    <row r="409" ht="21" customHeight="1">
      <c r="A409" s="49"/>
    </row>
    <row r="410" ht="21" customHeight="1">
      <c r="A410" s="49"/>
    </row>
    <row r="411" ht="21" customHeight="1">
      <c r="A411" s="49"/>
    </row>
    <row r="412" ht="21" customHeight="1">
      <c r="A412" s="49"/>
    </row>
    <row r="413" ht="21" customHeight="1">
      <c r="A413" s="49"/>
    </row>
    <row r="414" ht="21" customHeight="1">
      <c r="A414" s="49"/>
    </row>
    <row r="415" ht="21" customHeight="1">
      <c r="A415" s="49"/>
    </row>
    <row r="416" ht="21" customHeight="1">
      <c r="A416" s="49"/>
    </row>
    <row r="417" ht="21" customHeight="1">
      <c r="A417" s="49"/>
    </row>
    <row r="418" ht="21" customHeight="1">
      <c r="A418" s="49"/>
    </row>
    <row r="419" ht="21" customHeight="1">
      <c r="A419" s="49"/>
    </row>
    <row r="420" ht="21" customHeight="1">
      <c r="A420" s="49"/>
    </row>
    <row r="421" ht="21" customHeight="1">
      <c r="A421" s="49"/>
    </row>
    <row r="422" ht="21" customHeight="1">
      <c r="A422" s="49"/>
    </row>
    <row r="423" ht="21" customHeight="1">
      <c r="A423" s="49"/>
    </row>
    <row r="424" ht="21" customHeight="1">
      <c r="A424" s="49"/>
    </row>
    <row r="425" ht="21" customHeight="1">
      <c r="A425" s="49"/>
    </row>
    <row r="426" ht="21" customHeight="1">
      <c r="A426" s="49"/>
    </row>
    <row r="427" ht="21" customHeight="1">
      <c r="A427" s="49"/>
    </row>
    <row r="428" ht="21" customHeight="1">
      <c r="A428" s="49"/>
    </row>
    <row r="429" ht="21" customHeight="1">
      <c r="A429" s="49"/>
    </row>
    <row r="430" ht="21" customHeight="1">
      <c r="A430" s="49"/>
    </row>
    <row r="431" ht="21" customHeight="1">
      <c r="A431" s="49"/>
    </row>
    <row r="432" ht="21" customHeight="1">
      <c r="A432" s="49"/>
    </row>
    <row r="433" ht="21" customHeight="1">
      <c r="A433" s="49"/>
    </row>
    <row r="434" ht="21" customHeight="1">
      <c r="A434" s="49"/>
    </row>
    <row r="435" ht="21" customHeight="1">
      <c r="A435" s="49"/>
    </row>
    <row r="436" ht="21" customHeight="1">
      <c r="A436" s="49"/>
    </row>
    <row r="437" ht="21" customHeight="1">
      <c r="A437" s="49"/>
    </row>
    <row r="438" ht="21" customHeight="1">
      <c r="A438" s="49"/>
    </row>
    <row r="439" ht="21" customHeight="1">
      <c r="A439" s="49"/>
    </row>
    <row r="440" ht="21" customHeight="1">
      <c r="A440" s="49"/>
    </row>
    <row r="441" ht="21" customHeight="1">
      <c r="A441" s="49"/>
    </row>
    <row r="442" ht="21" customHeight="1">
      <c r="A442" s="49"/>
    </row>
    <row r="443" ht="21" customHeight="1">
      <c r="A443" s="49"/>
    </row>
    <row r="444" ht="21" customHeight="1">
      <c r="A444" s="49"/>
    </row>
    <row r="445" ht="21" customHeight="1">
      <c r="A445" s="49"/>
    </row>
    <row r="446" ht="21" customHeight="1">
      <c r="A446" s="49"/>
    </row>
    <row r="447" ht="21" customHeight="1">
      <c r="A447" s="49"/>
    </row>
    <row r="448" ht="21" customHeight="1">
      <c r="A448" s="49"/>
    </row>
    <row r="449" ht="21" customHeight="1">
      <c r="A449" s="49"/>
    </row>
    <row r="450" ht="21" customHeight="1">
      <c r="A450" s="49"/>
    </row>
    <row r="451" ht="21" customHeight="1">
      <c r="A451" s="49"/>
    </row>
    <row r="452" ht="21" customHeight="1">
      <c r="A452" s="49"/>
    </row>
    <row r="453" ht="21" customHeight="1">
      <c r="A453" s="49"/>
    </row>
    <row r="454" ht="21" customHeight="1">
      <c r="A454" s="49"/>
    </row>
    <row r="455" ht="21" customHeight="1">
      <c r="A455" s="49"/>
    </row>
    <row r="456" ht="21" customHeight="1">
      <c r="A456" s="49"/>
    </row>
    <row r="457" ht="21" customHeight="1">
      <c r="A457" s="49"/>
    </row>
    <row r="458" ht="21" customHeight="1">
      <c r="A458" s="49"/>
    </row>
    <row r="459" ht="21" customHeight="1">
      <c r="A459" s="49"/>
    </row>
    <row r="460" ht="21" customHeight="1">
      <c r="A460" s="49"/>
    </row>
    <row r="461" ht="21" customHeight="1">
      <c r="A461" s="49"/>
    </row>
    <row r="462" ht="21" customHeight="1">
      <c r="A462" s="49"/>
    </row>
    <row r="463" ht="21" customHeight="1">
      <c r="A463" s="49"/>
    </row>
    <row r="464" ht="21" customHeight="1">
      <c r="A464" s="49"/>
    </row>
    <row r="465" ht="21" customHeight="1">
      <c r="A465" s="49"/>
    </row>
    <row r="466" ht="21" customHeight="1">
      <c r="A466" s="49"/>
    </row>
    <row r="467" ht="21" customHeight="1">
      <c r="A467" s="49"/>
    </row>
    <row r="468" ht="21" customHeight="1">
      <c r="A468" s="49"/>
    </row>
    <row r="469" ht="21" customHeight="1">
      <c r="A469" s="49"/>
    </row>
    <row r="470" ht="21" customHeight="1">
      <c r="A470" s="49"/>
    </row>
    <row r="471" ht="21" customHeight="1">
      <c r="A471" s="49"/>
    </row>
    <row r="472" ht="21" customHeight="1">
      <c r="A472" s="49"/>
    </row>
    <row r="473" ht="21" customHeight="1">
      <c r="A473" s="49"/>
    </row>
    <row r="474" ht="21" customHeight="1">
      <c r="A474" s="49"/>
    </row>
    <row r="475" ht="21" customHeight="1">
      <c r="A475" s="49"/>
    </row>
    <row r="476" ht="21" customHeight="1">
      <c r="A476" s="49"/>
    </row>
    <row r="477" ht="21" customHeight="1">
      <c r="A477" s="49"/>
    </row>
    <row r="478" ht="21" customHeight="1">
      <c r="A478" s="49"/>
    </row>
    <row r="479" ht="21" customHeight="1">
      <c r="A479" s="49"/>
    </row>
    <row r="480" ht="21" customHeight="1">
      <c r="A480" s="49"/>
    </row>
    <row r="481" ht="21" customHeight="1">
      <c r="A481" s="49"/>
    </row>
    <row r="482" ht="21" customHeight="1">
      <c r="A482" s="49"/>
    </row>
    <row r="483" ht="21" customHeight="1">
      <c r="A483" s="49"/>
    </row>
    <row r="484" ht="21" customHeight="1">
      <c r="A484" s="49"/>
    </row>
    <row r="485" ht="21" customHeight="1">
      <c r="A485" s="49"/>
    </row>
    <row r="486" ht="21" customHeight="1">
      <c r="A486" s="49"/>
    </row>
    <row r="487" ht="21" customHeight="1">
      <c r="A487" s="49"/>
    </row>
    <row r="488" ht="21" customHeight="1">
      <c r="A488" s="49"/>
    </row>
    <row r="489" ht="21" customHeight="1">
      <c r="A489" s="49"/>
    </row>
    <row r="490" ht="21" customHeight="1">
      <c r="A490" s="49"/>
    </row>
    <row r="491" ht="21" customHeight="1">
      <c r="A491" s="49"/>
    </row>
    <row r="492" ht="21" customHeight="1">
      <c r="A492" s="49"/>
    </row>
    <row r="493" ht="21" customHeight="1">
      <c r="A493" s="49"/>
    </row>
    <row r="494" ht="21" customHeight="1">
      <c r="A494" s="49"/>
    </row>
    <row r="495" ht="21" customHeight="1">
      <c r="A495" s="49"/>
    </row>
    <row r="496" ht="21" customHeight="1">
      <c r="A496" s="49"/>
    </row>
    <row r="497" ht="21" customHeight="1">
      <c r="A497" s="49"/>
    </row>
    <row r="498" ht="21" customHeight="1">
      <c r="A498" s="49"/>
    </row>
    <row r="499" ht="21" customHeight="1">
      <c r="A499" s="49"/>
    </row>
    <row r="500" ht="21" customHeight="1">
      <c r="A500" s="49"/>
    </row>
    <row r="501" ht="21" customHeight="1">
      <c r="A501" s="49"/>
    </row>
    <row r="502" ht="21" customHeight="1">
      <c r="A502" s="49"/>
    </row>
    <row r="503" ht="21" customHeight="1">
      <c r="A503" s="49"/>
    </row>
    <row r="504" ht="21" customHeight="1">
      <c r="A504" s="49"/>
    </row>
    <row r="505" ht="21" customHeight="1">
      <c r="A505" s="49"/>
    </row>
    <row r="506" ht="21" customHeight="1">
      <c r="A506" s="49"/>
    </row>
    <row r="507" ht="21" customHeight="1">
      <c r="A507" s="49"/>
    </row>
    <row r="508" ht="21" customHeight="1">
      <c r="A508" s="49"/>
    </row>
    <row r="509" ht="21" customHeight="1">
      <c r="A509" s="49"/>
    </row>
    <row r="510" ht="21" customHeight="1">
      <c r="A510" s="49"/>
    </row>
    <row r="511" ht="21" customHeight="1">
      <c r="A511" s="49"/>
    </row>
    <row r="512" ht="21" customHeight="1">
      <c r="A512" s="49"/>
    </row>
    <row r="513" ht="21" customHeight="1">
      <c r="A513" s="49"/>
    </row>
    <row r="514" ht="21" customHeight="1">
      <c r="A514" s="49"/>
    </row>
    <row r="515" ht="21" customHeight="1">
      <c r="A515" s="49"/>
    </row>
    <row r="516" ht="21" customHeight="1">
      <c r="A516" s="49"/>
    </row>
    <row r="517" ht="21" customHeight="1">
      <c r="A517" s="49"/>
    </row>
    <row r="518" ht="21" customHeight="1">
      <c r="A518" s="49"/>
    </row>
    <row r="519" ht="21" customHeight="1">
      <c r="A519" s="49"/>
    </row>
    <row r="520" ht="21" customHeight="1">
      <c r="A520" s="49"/>
    </row>
    <row r="521" ht="21" customHeight="1">
      <c r="A521" s="49"/>
    </row>
    <row r="522" ht="21" customHeight="1">
      <c r="A522" s="49"/>
    </row>
    <row r="523" ht="21" customHeight="1">
      <c r="A523" s="49"/>
    </row>
    <row r="524" ht="21" customHeight="1">
      <c r="A524" s="49"/>
    </row>
    <row r="525" ht="21" customHeight="1">
      <c r="A525" s="49"/>
    </row>
    <row r="526" ht="21" customHeight="1">
      <c r="A526" s="49"/>
    </row>
    <row r="527" ht="21" customHeight="1">
      <c r="A527" s="49"/>
    </row>
    <row r="528" ht="21" customHeight="1">
      <c r="A528" s="49"/>
    </row>
    <row r="529" ht="21" customHeight="1">
      <c r="A529" s="49"/>
    </row>
    <row r="530" ht="21" customHeight="1">
      <c r="A530" s="49"/>
    </row>
    <row r="531" ht="21" customHeight="1">
      <c r="A531" s="49"/>
    </row>
    <row r="532" ht="21" customHeight="1">
      <c r="A532" s="49"/>
    </row>
    <row r="533" ht="21" customHeight="1">
      <c r="A533" s="49"/>
    </row>
    <row r="534" ht="21" customHeight="1">
      <c r="A534" s="49"/>
    </row>
    <row r="535" ht="21" customHeight="1">
      <c r="A535" s="49"/>
    </row>
    <row r="536" ht="21" customHeight="1">
      <c r="A536" s="49"/>
    </row>
    <row r="537" ht="21" customHeight="1">
      <c r="A537" s="49"/>
    </row>
    <row r="538" ht="21" customHeight="1">
      <c r="A538" s="49"/>
    </row>
    <row r="539" ht="21" customHeight="1">
      <c r="A539" s="49"/>
    </row>
    <row r="540" ht="21" customHeight="1">
      <c r="A540" s="49"/>
    </row>
    <row r="541" ht="21" customHeight="1">
      <c r="A541" s="49"/>
    </row>
    <row r="542" ht="21" customHeight="1">
      <c r="A542" s="49"/>
    </row>
    <row r="543" ht="21" customHeight="1">
      <c r="A543" s="49"/>
    </row>
    <row r="544" ht="21" customHeight="1">
      <c r="A544" s="49"/>
    </row>
    <row r="545" ht="21" customHeight="1">
      <c r="A545" s="49"/>
    </row>
    <row r="546" ht="21" customHeight="1">
      <c r="A546" s="49"/>
    </row>
    <row r="547" ht="21" customHeight="1">
      <c r="A547" s="49"/>
    </row>
    <row r="548" ht="21" customHeight="1">
      <c r="A548" s="49"/>
    </row>
    <row r="549" ht="21" customHeight="1">
      <c r="A549" s="49"/>
    </row>
    <row r="550" ht="21" customHeight="1">
      <c r="A550" s="49"/>
    </row>
    <row r="551" ht="21" customHeight="1">
      <c r="A551" s="49"/>
    </row>
    <row r="552" ht="21" customHeight="1">
      <c r="A552" s="49"/>
    </row>
    <row r="553" ht="21" customHeight="1">
      <c r="A553" s="49"/>
    </row>
    <row r="554" ht="21" customHeight="1">
      <c r="A554" s="49"/>
    </row>
    <row r="555" ht="21" customHeight="1">
      <c r="A555" s="49"/>
    </row>
    <row r="556" ht="21" customHeight="1">
      <c r="A556" s="49"/>
    </row>
    <row r="557" ht="21" customHeight="1">
      <c r="A557" s="49"/>
    </row>
    <row r="558" ht="21" customHeight="1">
      <c r="A558" s="49"/>
    </row>
    <row r="559" ht="21" customHeight="1">
      <c r="A559" s="49"/>
    </row>
    <row r="560" ht="21" customHeight="1">
      <c r="A560" s="49"/>
    </row>
    <row r="561" ht="21" customHeight="1">
      <c r="A561" s="49"/>
    </row>
    <row r="562" ht="21" customHeight="1">
      <c r="A562" s="49"/>
    </row>
    <row r="563" ht="21" customHeight="1">
      <c r="A563" s="49"/>
    </row>
    <row r="564" ht="21" customHeight="1">
      <c r="A564" s="49"/>
    </row>
    <row r="565" ht="21" customHeight="1">
      <c r="A565" s="49"/>
    </row>
    <row r="566" ht="21" customHeight="1">
      <c r="A566" s="49"/>
    </row>
    <row r="567" ht="21" customHeight="1">
      <c r="A567" s="49"/>
    </row>
    <row r="568" ht="21" customHeight="1">
      <c r="A568" s="49"/>
    </row>
    <row r="569" ht="21" customHeight="1">
      <c r="A569" s="49"/>
    </row>
    <row r="570" ht="21" customHeight="1">
      <c r="A570" s="49"/>
    </row>
    <row r="571" ht="21" customHeight="1">
      <c r="A571" s="49"/>
    </row>
    <row r="572" ht="21" customHeight="1">
      <c r="A572" s="49"/>
    </row>
    <row r="573" ht="21" customHeight="1">
      <c r="A573" s="49"/>
    </row>
    <row r="574" ht="21" customHeight="1">
      <c r="A574" s="49"/>
    </row>
    <row r="575" ht="21" customHeight="1">
      <c r="A575" s="49"/>
    </row>
    <row r="576" ht="21" customHeight="1">
      <c r="A576" s="49"/>
    </row>
    <row r="577" ht="21" customHeight="1">
      <c r="A577" s="49"/>
    </row>
    <row r="578" ht="21" customHeight="1">
      <c r="A578" s="49"/>
    </row>
    <row r="579" ht="21" customHeight="1">
      <c r="A579" s="49"/>
    </row>
    <row r="580" ht="21" customHeight="1">
      <c r="A580" s="49"/>
    </row>
    <row r="581" ht="21" customHeight="1">
      <c r="A581" s="49"/>
    </row>
    <row r="582" ht="21" customHeight="1">
      <c r="A582" s="49"/>
    </row>
    <row r="583" ht="21" customHeight="1">
      <c r="A583" s="49"/>
    </row>
    <row r="584" ht="21" customHeight="1">
      <c r="A584" s="49"/>
    </row>
    <row r="585" ht="21" customHeight="1">
      <c r="A585" s="49"/>
    </row>
    <row r="586" ht="21" customHeight="1">
      <c r="A586" s="49"/>
    </row>
    <row r="587" ht="21" customHeight="1">
      <c r="A587" s="49"/>
    </row>
    <row r="588" ht="21" customHeight="1">
      <c r="A588" s="49"/>
    </row>
    <row r="589" ht="21" customHeight="1">
      <c r="A589" s="49"/>
    </row>
    <row r="590" ht="21" customHeight="1">
      <c r="A590" s="49"/>
    </row>
    <row r="591" ht="21" customHeight="1">
      <c r="A591" s="49"/>
    </row>
    <row r="592" ht="21" customHeight="1">
      <c r="A592" s="49"/>
    </row>
    <row r="593" ht="21" customHeight="1">
      <c r="A593" s="49"/>
    </row>
    <row r="594" ht="21" customHeight="1">
      <c r="A594" s="49"/>
    </row>
    <row r="595" ht="21" customHeight="1">
      <c r="A595" s="49"/>
    </row>
    <row r="596" ht="21" customHeight="1">
      <c r="A596" s="49"/>
    </row>
    <row r="597" ht="21" customHeight="1">
      <c r="A597" s="49"/>
    </row>
    <row r="598" ht="21" customHeight="1">
      <c r="A598" s="49"/>
    </row>
    <row r="599" ht="21" customHeight="1">
      <c r="A599" s="49"/>
    </row>
    <row r="600" ht="21" customHeight="1">
      <c r="A600" s="49"/>
    </row>
    <row r="601" ht="21" customHeight="1">
      <c r="A601" s="49"/>
    </row>
    <row r="602" ht="21" customHeight="1">
      <c r="A602" s="49"/>
    </row>
    <row r="603" ht="21" customHeight="1">
      <c r="A603" s="49"/>
    </row>
    <row r="604" ht="21" customHeight="1">
      <c r="A604" s="49"/>
    </row>
    <row r="605" ht="21" customHeight="1">
      <c r="A605" s="49"/>
    </row>
    <row r="606" ht="21" customHeight="1">
      <c r="A606" s="49"/>
    </row>
    <row r="607" ht="21" customHeight="1">
      <c r="A607" s="49"/>
    </row>
    <row r="608" ht="21" customHeight="1">
      <c r="A608" s="49"/>
    </row>
    <row r="609" ht="21" customHeight="1">
      <c r="A609" s="49"/>
    </row>
    <row r="610" ht="21" customHeight="1">
      <c r="A610" s="49"/>
    </row>
    <row r="611" ht="21" customHeight="1">
      <c r="A611" s="49"/>
    </row>
    <row r="612" ht="21" customHeight="1">
      <c r="A612" s="49"/>
    </row>
    <row r="613" ht="21" customHeight="1">
      <c r="A613" s="49"/>
    </row>
    <row r="614" ht="21" customHeight="1">
      <c r="A614" s="49"/>
    </row>
    <row r="615" ht="21" customHeight="1">
      <c r="A615" s="49"/>
    </row>
    <row r="616" ht="21" customHeight="1">
      <c r="A616" s="49"/>
    </row>
    <row r="617" ht="21" customHeight="1">
      <c r="A617" s="49"/>
    </row>
    <row r="618" ht="21" customHeight="1">
      <c r="A618" s="49"/>
    </row>
    <row r="619" ht="21" customHeight="1">
      <c r="A619" s="49"/>
    </row>
    <row r="620" ht="21" customHeight="1">
      <c r="A620" s="49"/>
    </row>
    <row r="621" ht="21" customHeight="1">
      <c r="A621" s="49"/>
    </row>
    <row r="622" ht="21" customHeight="1">
      <c r="A622" s="49"/>
    </row>
    <row r="623" ht="21" customHeight="1">
      <c r="A623" s="49"/>
    </row>
    <row r="624" ht="21" customHeight="1">
      <c r="A624" s="49"/>
    </row>
    <row r="625" ht="21" customHeight="1">
      <c r="A625" s="49"/>
    </row>
    <row r="626" ht="21" customHeight="1">
      <c r="A626" s="49"/>
    </row>
    <row r="627" ht="21" customHeight="1">
      <c r="A627" s="49"/>
    </row>
    <row r="628" ht="21" customHeight="1">
      <c r="A628" s="49"/>
    </row>
    <row r="629" ht="21" customHeight="1">
      <c r="A629" s="49"/>
    </row>
    <row r="630" ht="21" customHeight="1">
      <c r="A630" s="49"/>
    </row>
    <row r="631" ht="21" customHeight="1">
      <c r="A631" s="49"/>
    </row>
    <row r="632" ht="21" customHeight="1">
      <c r="A632" s="49"/>
    </row>
    <row r="633" ht="21" customHeight="1">
      <c r="A633" s="49"/>
    </row>
    <row r="634" ht="21" customHeight="1">
      <c r="A634" s="49"/>
    </row>
    <row r="635" ht="21" customHeight="1">
      <c r="A635" s="49"/>
    </row>
    <row r="636" ht="21" customHeight="1">
      <c r="A636" s="49"/>
    </row>
    <row r="637" ht="21" customHeight="1">
      <c r="A637" s="49"/>
    </row>
    <row r="638" ht="21" customHeight="1">
      <c r="A638" s="49"/>
    </row>
    <row r="639" ht="21" customHeight="1">
      <c r="A639" s="49"/>
    </row>
    <row r="640" ht="21" customHeight="1">
      <c r="A640" s="49"/>
    </row>
    <row r="641" ht="21" customHeight="1">
      <c r="A641" s="49"/>
    </row>
    <row r="642" ht="21" customHeight="1">
      <c r="A642" s="49"/>
    </row>
    <row r="643" ht="21" customHeight="1">
      <c r="A643" s="49"/>
    </row>
    <row r="644" ht="21" customHeight="1">
      <c r="A644" s="49"/>
    </row>
    <row r="645" ht="21" customHeight="1">
      <c r="A645" s="49"/>
    </row>
    <row r="646" ht="21" customHeight="1">
      <c r="A646" s="49"/>
    </row>
    <row r="647" ht="21" customHeight="1">
      <c r="A647" s="49"/>
    </row>
    <row r="648" ht="21" customHeight="1">
      <c r="A648" s="49"/>
    </row>
    <row r="649" ht="21" customHeight="1">
      <c r="A649" s="49"/>
    </row>
    <row r="650" ht="21" customHeight="1">
      <c r="A650" s="49"/>
    </row>
    <row r="651" ht="21" customHeight="1">
      <c r="A651" s="49"/>
    </row>
    <row r="652" ht="21" customHeight="1">
      <c r="A652" s="49"/>
    </row>
    <row r="653" ht="21" customHeight="1">
      <c r="A653" s="49"/>
    </row>
    <row r="654" ht="21" customHeight="1">
      <c r="A654" s="49"/>
    </row>
    <row r="655" ht="21" customHeight="1">
      <c r="A655" s="49"/>
    </row>
    <row r="656" ht="21" customHeight="1">
      <c r="A656" s="49"/>
    </row>
    <row r="657" ht="21" customHeight="1">
      <c r="A657" s="49"/>
    </row>
    <row r="658" ht="21" customHeight="1">
      <c r="A658" s="49"/>
    </row>
    <row r="659" ht="21" customHeight="1">
      <c r="A659" s="49"/>
    </row>
    <row r="660" ht="21" customHeight="1">
      <c r="A660" s="49"/>
    </row>
    <row r="661" ht="21" customHeight="1">
      <c r="A661" s="49"/>
    </row>
    <row r="662" ht="21" customHeight="1">
      <c r="A662" s="49"/>
    </row>
    <row r="663" ht="21" customHeight="1">
      <c r="A663" s="49"/>
    </row>
    <row r="664" ht="21" customHeight="1">
      <c r="A664" s="49"/>
    </row>
    <row r="665" ht="21" customHeight="1">
      <c r="A665" s="49"/>
    </row>
    <row r="666" ht="21" customHeight="1">
      <c r="A666" s="49"/>
    </row>
    <row r="667" ht="21" customHeight="1">
      <c r="A667" s="49"/>
    </row>
    <row r="668" ht="21" customHeight="1">
      <c r="A668" s="49"/>
    </row>
    <row r="669" ht="21" customHeight="1">
      <c r="A669" s="49"/>
    </row>
    <row r="670" ht="21" customHeight="1">
      <c r="A670" s="49"/>
    </row>
    <row r="671" ht="21" customHeight="1">
      <c r="A671" s="49"/>
    </row>
    <row r="672" ht="21" customHeight="1">
      <c r="A672" s="49"/>
    </row>
    <row r="673" ht="21" customHeight="1">
      <c r="A673" s="49"/>
    </row>
    <row r="674" ht="21" customHeight="1">
      <c r="A674" s="49"/>
    </row>
    <row r="675" ht="21" customHeight="1">
      <c r="A675" s="49"/>
    </row>
    <row r="676" ht="21" customHeight="1">
      <c r="A676" s="49"/>
    </row>
    <row r="677" ht="21" customHeight="1">
      <c r="A677" s="49"/>
    </row>
    <row r="678" ht="21" customHeight="1">
      <c r="A678" s="49"/>
    </row>
    <row r="679" ht="21" customHeight="1">
      <c r="A679" s="49"/>
    </row>
    <row r="680" ht="21" customHeight="1">
      <c r="A680" s="49"/>
    </row>
    <row r="681" ht="21" customHeight="1">
      <c r="A681" s="49"/>
    </row>
    <row r="682" ht="21" customHeight="1">
      <c r="A682" s="49"/>
    </row>
    <row r="683" ht="21" customHeight="1">
      <c r="A683" s="49"/>
    </row>
    <row r="684" ht="21" customHeight="1">
      <c r="A684" s="49"/>
    </row>
    <row r="685" ht="21" customHeight="1">
      <c r="A685" s="49"/>
    </row>
    <row r="686" ht="21" customHeight="1">
      <c r="A686" s="49"/>
    </row>
    <row r="687" ht="21" customHeight="1">
      <c r="A687" s="49"/>
    </row>
    <row r="688" ht="21" customHeight="1">
      <c r="A688" s="49"/>
    </row>
    <row r="689" ht="21" customHeight="1">
      <c r="A689" s="49"/>
    </row>
    <row r="690" ht="21" customHeight="1">
      <c r="A690" s="49"/>
    </row>
    <row r="691" ht="21" customHeight="1">
      <c r="A691" s="49"/>
    </row>
    <row r="692" ht="21" customHeight="1">
      <c r="A692" s="49"/>
    </row>
    <row r="693" ht="21" customHeight="1">
      <c r="A693" s="49"/>
    </row>
    <row r="694" ht="21" customHeight="1">
      <c r="A694" s="49"/>
    </row>
    <row r="695" ht="21" customHeight="1">
      <c r="A695" s="49"/>
    </row>
    <row r="696" ht="21" customHeight="1">
      <c r="A696" s="49"/>
    </row>
    <row r="697" ht="21" customHeight="1">
      <c r="A697" s="49"/>
    </row>
    <row r="698" ht="21" customHeight="1">
      <c r="A698" s="49"/>
    </row>
    <row r="699" ht="21" customHeight="1">
      <c r="A699" s="49"/>
    </row>
    <row r="700" ht="21" customHeight="1">
      <c r="A700" s="49"/>
    </row>
    <row r="701" ht="21" customHeight="1">
      <c r="A701" s="49"/>
    </row>
    <row r="702" ht="21" customHeight="1">
      <c r="A702" s="49"/>
    </row>
    <row r="703" ht="21" customHeight="1">
      <c r="A703" s="49"/>
    </row>
    <row r="704" ht="21" customHeight="1">
      <c r="A704" s="49"/>
    </row>
    <row r="705" ht="21" customHeight="1">
      <c r="A705" s="49"/>
    </row>
    <row r="706" ht="21" customHeight="1">
      <c r="A706" s="49"/>
    </row>
    <row r="707" ht="21" customHeight="1">
      <c r="A707" s="49"/>
    </row>
    <row r="708" ht="21" customHeight="1">
      <c r="A708" s="49"/>
    </row>
    <row r="709" ht="21" customHeight="1">
      <c r="A709" s="49"/>
    </row>
    <row r="710" ht="21" customHeight="1">
      <c r="A710" s="49"/>
    </row>
  </sheetData>
  <sheetProtection/>
  <mergeCells count="12">
    <mergeCell ref="A35:A36"/>
    <mergeCell ref="AC4:AE4"/>
    <mergeCell ref="Z4:AB4"/>
    <mergeCell ref="W4:Y4"/>
    <mergeCell ref="T4:V4"/>
    <mergeCell ref="A4:A5"/>
    <mergeCell ref="Q4:S4"/>
    <mergeCell ref="N4:P4"/>
    <mergeCell ref="K4:M4"/>
    <mergeCell ref="H4:J4"/>
    <mergeCell ref="B4:D4"/>
    <mergeCell ref="E4:G4"/>
  </mergeCells>
  <printOptions/>
  <pageMargins left="0.31" right="0.19" top="0.77" bottom="0.79" header="0.512" footer="0.45"/>
  <pageSetup fitToHeight="1" fitToWidth="1" horizontalDpi="600" verticalDpi="600" orientation="landscape" paperSize="9" scale="56" r:id="rId1"/>
  <headerFooter alignWithMargins="0">
    <oddFooter>&amp;R&amp;A</oddFooter>
  </headerFooter>
  <ignoredErrors>
    <ignoredError sqref="K6:K26 C27:AE27 B29:S29 U29:V29 X29:Y29 AA29:AB29 AD29:AE29 AD31:AE31 AA31:AB31 X31:Y31 U31:V31 B31:P31 R31:S31" formulaRange="1"/>
    <ignoredError sqref="T29 W29 Z29 AC29 AC31 Z31 W31 T31 Q31" formula="1" formulaRange="1"/>
    <ignoredError sqref="Q30 T30 W30 Z30 AC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125" defaultRowHeight="15.75" customHeight="1"/>
  <cols>
    <col min="1" max="1" width="9.125" style="7" customWidth="1"/>
    <col min="2" max="3" width="9.875" style="7" customWidth="1"/>
    <col min="4" max="5" width="9.875" style="8" customWidth="1"/>
    <col min="6" max="8" width="9.875" style="7" customWidth="1"/>
    <col min="9" max="16384" width="9.125" style="7" customWidth="1"/>
  </cols>
  <sheetData>
    <row r="1" spans="1:8" s="8" customFormat="1" ht="18" customHeight="1">
      <c r="A1" s="4" t="s">
        <v>60</v>
      </c>
      <c r="B1" s="5"/>
      <c r="C1" s="5"/>
      <c r="D1" s="5"/>
      <c r="E1" s="5"/>
      <c r="F1" s="5"/>
      <c r="G1" s="6"/>
      <c r="H1" s="7"/>
    </row>
    <row r="2" spans="1:8" ht="17.25">
      <c r="A2" s="110" t="s">
        <v>73</v>
      </c>
      <c r="B2" s="5"/>
      <c r="C2" s="5"/>
      <c r="D2" s="6"/>
      <c r="E2" s="6"/>
      <c r="F2" s="5"/>
      <c r="G2" s="111"/>
      <c r="H2" s="5"/>
    </row>
    <row r="3" spans="1:8" ht="14.25" thickBot="1">
      <c r="A3" s="112" t="s">
        <v>233</v>
      </c>
      <c r="B3" s="5"/>
      <c r="C3" s="5"/>
      <c r="D3" s="34"/>
      <c r="E3" s="34"/>
      <c r="F3" s="33"/>
      <c r="G3" s="35"/>
      <c r="H3" s="364" t="s">
        <v>339</v>
      </c>
    </row>
    <row r="4" spans="1:9" ht="15" customHeight="1">
      <c r="A4" s="473" t="s">
        <v>74</v>
      </c>
      <c r="B4" s="457" t="s">
        <v>75</v>
      </c>
      <c r="C4" s="457"/>
      <c r="D4" s="475" t="s">
        <v>337</v>
      </c>
      <c r="E4" s="476"/>
      <c r="F4" s="467" t="s">
        <v>76</v>
      </c>
      <c r="G4" s="467"/>
      <c r="H4" s="468"/>
      <c r="I4" s="5"/>
    </row>
    <row r="5" spans="1:9" ht="15" customHeight="1">
      <c r="A5" s="474"/>
      <c r="B5" s="277" t="s">
        <v>77</v>
      </c>
      <c r="C5" s="134" t="s">
        <v>78</v>
      </c>
      <c r="D5" s="290" t="s">
        <v>79</v>
      </c>
      <c r="E5" s="285" t="s">
        <v>80</v>
      </c>
      <c r="F5" s="277" t="s">
        <v>81</v>
      </c>
      <c r="G5" s="297" t="s">
        <v>82</v>
      </c>
      <c r="H5" s="295" t="s">
        <v>83</v>
      </c>
      <c r="I5" s="5"/>
    </row>
    <row r="6" spans="1:8" ht="15" customHeight="1">
      <c r="A6" s="36" t="s">
        <v>244</v>
      </c>
      <c r="B6" s="278">
        <v>449</v>
      </c>
      <c r="C6" s="119">
        <v>109</v>
      </c>
      <c r="D6" s="291">
        <v>25.033452274754683</v>
      </c>
      <c r="E6" s="286">
        <v>6.077163247100803</v>
      </c>
      <c r="F6" s="278">
        <v>4760</v>
      </c>
      <c r="G6" s="298">
        <v>820</v>
      </c>
      <c r="H6" s="296">
        <f>F6-G6</f>
        <v>3940</v>
      </c>
    </row>
    <row r="7" spans="1:8" ht="15" customHeight="1">
      <c r="A7" s="36">
        <v>39</v>
      </c>
      <c r="B7" s="279">
        <v>577</v>
      </c>
      <c r="C7" s="37">
        <v>110</v>
      </c>
      <c r="D7" s="292">
        <v>28.61535409640944</v>
      </c>
      <c r="E7" s="287">
        <v>5.455266812140448</v>
      </c>
      <c r="F7" s="279">
        <v>2486</v>
      </c>
      <c r="G7" s="299">
        <v>1090</v>
      </c>
      <c r="H7" s="5">
        <f>F7-G7</f>
        <v>1396</v>
      </c>
    </row>
    <row r="8" spans="1:8" ht="15" customHeight="1">
      <c r="A8" s="36">
        <v>40</v>
      </c>
      <c r="B8" s="279">
        <v>632</v>
      </c>
      <c r="C8" s="37">
        <v>132</v>
      </c>
      <c r="D8" s="292">
        <v>26.78760649345145</v>
      </c>
      <c r="E8" s="287">
        <v>5.594879837239859</v>
      </c>
      <c r="F8" s="279">
        <v>3599</v>
      </c>
      <c r="G8" s="299">
        <v>1337</v>
      </c>
      <c r="H8" s="5">
        <f aca="true" t="shared" si="0" ref="H8:H41">F8-G8</f>
        <v>2262</v>
      </c>
    </row>
    <row r="9" spans="1:8" ht="15" customHeight="1">
      <c r="A9" s="7">
        <v>41</v>
      </c>
      <c r="B9" s="279">
        <v>753</v>
      </c>
      <c r="C9" s="37">
        <v>125</v>
      </c>
      <c r="D9" s="292">
        <v>26.807647121649044</v>
      </c>
      <c r="E9" s="287">
        <v>4.4501406244437325</v>
      </c>
      <c r="F9" s="279">
        <v>5248</v>
      </c>
      <c r="G9" s="299">
        <v>1793</v>
      </c>
      <c r="H9" s="5">
        <f t="shared" si="0"/>
        <v>3455</v>
      </c>
    </row>
    <row r="10" spans="1:8" ht="15" customHeight="1">
      <c r="A10" s="7">
        <v>42</v>
      </c>
      <c r="B10" s="279">
        <v>792</v>
      </c>
      <c r="C10" s="37">
        <v>130</v>
      </c>
      <c r="D10" s="292">
        <v>23.497997329773032</v>
      </c>
      <c r="E10" s="287">
        <v>3.8569945112001185</v>
      </c>
      <c r="F10" s="279">
        <v>6549</v>
      </c>
      <c r="G10" s="299">
        <v>2292</v>
      </c>
      <c r="H10" s="5">
        <f t="shared" si="0"/>
        <v>4257</v>
      </c>
    </row>
    <row r="11" spans="1:8" ht="15" customHeight="1">
      <c r="A11" s="7">
        <v>43</v>
      </c>
      <c r="B11" s="279">
        <v>1302</v>
      </c>
      <c r="C11" s="37">
        <v>151</v>
      </c>
      <c r="D11" s="292">
        <v>33.043169301829806</v>
      </c>
      <c r="E11" s="287">
        <v>3.832195518107758</v>
      </c>
      <c r="F11" s="279">
        <v>8656</v>
      </c>
      <c r="G11" s="299">
        <v>3315</v>
      </c>
      <c r="H11" s="5">
        <f t="shared" si="0"/>
        <v>5341</v>
      </c>
    </row>
    <row r="12" spans="1:8" ht="15" customHeight="1">
      <c r="A12" s="7">
        <v>44</v>
      </c>
      <c r="B12" s="279">
        <v>1547</v>
      </c>
      <c r="C12" s="37">
        <v>200</v>
      </c>
      <c r="D12" s="292">
        <v>33.95075275424659</v>
      </c>
      <c r="E12" s="287">
        <v>4.389237589430716</v>
      </c>
      <c r="F12" s="279">
        <v>9486</v>
      </c>
      <c r="G12" s="299">
        <v>4407</v>
      </c>
      <c r="H12" s="5">
        <f t="shared" si="0"/>
        <v>5079</v>
      </c>
    </row>
    <row r="13" spans="1:8" ht="15" customHeight="1">
      <c r="A13" s="7">
        <v>45</v>
      </c>
      <c r="B13" s="279">
        <v>1622</v>
      </c>
      <c r="C13" s="37">
        <v>164</v>
      </c>
      <c r="D13" s="292">
        <v>31.18091466579519</v>
      </c>
      <c r="E13" s="287">
        <v>3.1526942078855806</v>
      </c>
      <c r="F13" s="279">
        <v>8832</v>
      </c>
      <c r="G13" s="299">
        <v>4771</v>
      </c>
      <c r="H13" s="5">
        <f t="shared" si="0"/>
        <v>4061</v>
      </c>
    </row>
    <row r="14" spans="1:8" ht="15" customHeight="1">
      <c r="A14" s="7">
        <v>46</v>
      </c>
      <c r="B14" s="279">
        <v>1798</v>
      </c>
      <c r="C14" s="37">
        <v>222</v>
      </c>
      <c r="D14" s="292">
        <v>31.408308004052685</v>
      </c>
      <c r="E14" s="287">
        <v>3.878000209621633</v>
      </c>
      <c r="F14" s="279">
        <v>8604</v>
      </c>
      <c r="G14" s="299">
        <v>5539</v>
      </c>
      <c r="H14" s="5">
        <f t="shared" si="0"/>
        <v>3065</v>
      </c>
    </row>
    <row r="15" spans="1:8" ht="15" customHeight="1">
      <c r="A15" s="7">
        <v>47</v>
      </c>
      <c r="B15" s="279">
        <v>1900</v>
      </c>
      <c r="C15" s="37">
        <v>197</v>
      </c>
      <c r="D15" s="292">
        <v>30.819140308191404</v>
      </c>
      <c r="E15" s="287">
        <v>3.195458231954582</v>
      </c>
      <c r="F15" s="279">
        <v>9720</v>
      </c>
      <c r="G15" s="299">
        <v>6883</v>
      </c>
      <c r="H15" s="5">
        <f t="shared" si="0"/>
        <v>2837</v>
      </c>
    </row>
    <row r="16" spans="1:8" ht="15" customHeight="1">
      <c r="A16" s="7">
        <v>48</v>
      </c>
      <c r="B16" s="279">
        <v>1788</v>
      </c>
      <c r="C16" s="37">
        <v>240</v>
      </c>
      <c r="D16" s="292">
        <v>27.301044402369754</v>
      </c>
      <c r="E16" s="287">
        <v>3.6645697184388935</v>
      </c>
      <c r="F16" s="279">
        <v>7722</v>
      </c>
      <c r="G16" s="299">
        <v>6564</v>
      </c>
      <c r="H16" s="5">
        <f t="shared" si="0"/>
        <v>1158</v>
      </c>
    </row>
    <row r="17" spans="1:8" ht="15" customHeight="1">
      <c r="A17" s="7">
        <v>49</v>
      </c>
      <c r="B17" s="279">
        <v>1723</v>
      </c>
      <c r="C17" s="37">
        <v>229</v>
      </c>
      <c r="D17" s="292">
        <v>25.39537488761478</v>
      </c>
      <c r="E17" s="287">
        <v>3.3752413518652262</v>
      </c>
      <c r="F17" s="279">
        <v>6938</v>
      </c>
      <c r="G17" s="299">
        <v>6272</v>
      </c>
      <c r="H17" s="5">
        <f t="shared" si="0"/>
        <v>666</v>
      </c>
    </row>
    <row r="18" spans="1:8" ht="15" customHeight="1">
      <c r="A18" s="7">
        <v>50</v>
      </c>
      <c r="B18" s="279">
        <v>1501</v>
      </c>
      <c r="C18" s="37">
        <v>206</v>
      </c>
      <c r="D18" s="292">
        <v>21.50583852711512</v>
      </c>
      <c r="E18" s="287">
        <v>2.9515008238412492</v>
      </c>
      <c r="F18" s="279">
        <v>6754</v>
      </c>
      <c r="G18" s="299">
        <v>6257</v>
      </c>
      <c r="H18" s="5">
        <f t="shared" si="0"/>
        <v>497</v>
      </c>
    </row>
    <row r="19" spans="1:8" ht="15" customHeight="1">
      <c r="A19" s="7">
        <v>51</v>
      </c>
      <c r="B19" s="279">
        <v>1326</v>
      </c>
      <c r="C19" s="37">
        <v>226</v>
      </c>
      <c r="D19" s="292">
        <v>18.451776296564297</v>
      </c>
      <c r="E19" s="287">
        <v>3.144872883124835</v>
      </c>
      <c r="F19" s="279">
        <v>6873</v>
      </c>
      <c r="G19" s="299">
        <v>6147</v>
      </c>
      <c r="H19" s="5">
        <f t="shared" si="0"/>
        <v>726</v>
      </c>
    </row>
    <row r="20" spans="1:8" ht="15" customHeight="1">
      <c r="A20" s="7">
        <v>52</v>
      </c>
      <c r="B20" s="279">
        <v>1269</v>
      </c>
      <c r="C20" s="37">
        <v>233</v>
      </c>
      <c r="D20" s="292">
        <v>17.334407911811713</v>
      </c>
      <c r="E20" s="287">
        <v>3.182755747401205</v>
      </c>
      <c r="F20" s="279">
        <v>6838</v>
      </c>
      <c r="G20" s="299">
        <v>6115</v>
      </c>
      <c r="H20" s="5">
        <f t="shared" si="0"/>
        <v>723</v>
      </c>
    </row>
    <row r="21" spans="1:8" ht="15" customHeight="1">
      <c r="A21" s="7">
        <v>53</v>
      </c>
      <c r="B21" s="279">
        <v>1260</v>
      </c>
      <c r="C21" s="37">
        <v>227</v>
      </c>
      <c r="D21" s="292">
        <v>16.729735112527386</v>
      </c>
      <c r="E21" s="287">
        <v>3.0140078337648544</v>
      </c>
      <c r="F21" s="279">
        <v>6919</v>
      </c>
      <c r="G21" s="299">
        <v>6346</v>
      </c>
      <c r="H21" s="5">
        <f t="shared" si="0"/>
        <v>573</v>
      </c>
    </row>
    <row r="22" spans="1:8" ht="15" customHeight="1">
      <c r="A22" s="7">
        <v>54</v>
      </c>
      <c r="B22" s="279">
        <v>1195</v>
      </c>
      <c r="C22" s="37">
        <v>236</v>
      </c>
      <c r="D22" s="292">
        <v>15.446261229238027</v>
      </c>
      <c r="E22" s="287">
        <v>3.0504750210043303</v>
      </c>
      <c r="F22" s="279">
        <v>8374</v>
      </c>
      <c r="G22" s="299">
        <v>6788</v>
      </c>
      <c r="H22" s="5">
        <f t="shared" si="0"/>
        <v>1586</v>
      </c>
    </row>
    <row r="23" spans="1:8" ht="15" customHeight="1">
      <c r="A23" s="7">
        <v>55</v>
      </c>
      <c r="B23" s="279">
        <v>1121</v>
      </c>
      <c r="C23" s="37">
        <v>262</v>
      </c>
      <c r="D23" s="292">
        <v>14.085214922035005</v>
      </c>
      <c r="E23" s="287">
        <v>3.2919949237940873</v>
      </c>
      <c r="F23" s="279">
        <v>6243</v>
      </c>
      <c r="G23" s="299">
        <v>6096</v>
      </c>
      <c r="H23" s="5">
        <f t="shared" si="0"/>
        <v>147</v>
      </c>
    </row>
    <row r="24" spans="1:8" ht="15" customHeight="1">
      <c r="A24" s="7">
        <v>56</v>
      </c>
      <c r="B24" s="279">
        <v>1083</v>
      </c>
      <c r="C24" s="37">
        <v>283</v>
      </c>
      <c r="D24" s="292">
        <v>13.44907234930333</v>
      </c>
      <c r="E24" s="287">
        <v>3.5143928669001316</v>
      </c>
      <c r="F24" s="279">
        <v>5771</v>
      </c>
      <c r="G24" s="299">
        <v>5354</v>
      </c>
      <c r="H24" s="5">
        <f t="shared" si="0"/>
        <v>417</v>
      </c>
    </row>
    <row r="25" spans="1:8" ht="15" customHeight="1">
      <c r="A25" s="7">
        <v>57</v>
      </c>
      <c r="B25" s="279">
        <v>994</v>
      </c>
      <c r="C25" s="37">
        <v>273</v>
      </c>
      <c r="D25" s="292">
        <v>12.190186531928724</v>
      </c>
      <c r="E25" s="287">
        <v>3.348008977079015</v>
      </c>
      <c r="F25" s="279">
        <v>5830</v>
      </c>
      <c r="G25" s="299">
        <v>5619</v>
      </c>
      <c r="H25" s="5">
        <f t="shared" si="0"/>
        <v>211</v>
      </c>
    </row>
    <row r="26" spans="1:8" ht="15" customHeight="1">
      <c r="A26" s="7">
        <v>58</v>
      </c>
      <c r="B26" s="279">
        <v>1014</v>
      </c>
      <c r="C26" s="37">
        <v>286</v>
      </c>
      <c r="D26" s="292">
        <v>12.26400261245026</v>
      </c>
      <c r="E26" s="287">
        <v>3.4590776599218684</v>
      </c>
      <c r="F26" s="279">
        <v>6055</v>
      </c>
      <c r="G26" s="299">
        <v>5357</v>
      </c>
      <c r="H26" s="5">
        <f t="shared" si="0"/>
        <v>698</v>
      </c>
    </row>
    <row r="27" spans="1:8" ht="15" customHeight="1">
      <c r="A27" s="7">
        <v>59</v>
      </c>
      <c r="B27" s="279">
        <v>1039</v>
      </c>
      <c r="C27" s="37">
        <v>297</v>
      </c>
      <c r="D27" s="292">
        <v>12.293239309969474</v>
      </c>
      <c r="E27" s="287">
        <v>3.5140443455831893</v>
      </c>
      <c r="F27" s="279">
        <v>6357</v>
      </c>
      <c r="G27" s="299">
        <v>5410</v>
      </c>
      <c r="H27" s="5">
        <f t="shared" si="0"/>
        <v>947</v>
      </c>
    </row>
    <row r="28" spans="1:8" ht="15" customHeight="1">
      <c r="A28" s="7">
        <v>60</v>
      </c>
      <c r="B28" s="279">
        <v>956</v>
      </c>
      <c r="C28" s="37">
        <v>307</v>
      </c>
      <c r="D28" s="292">
        <v>11.163529356812555</v>
      </c>
      <c r="E28" s="287">
        <v>3.584940912700266</v>
      </c>
      <c r="F28" s="279">
        <v>6255</v>
      </c>
      <c r="G28" s="299">
        <v>5770</v>
      </c>
      <c r="H28" s="5">
        <f t="shared" si="0"/>
        <v>485</v>
      </c>
    </row>
    <row r="29" spans="1:8" ht="15" customHeight="1">
      <c r="A29" s="7">
        <v>61</v>
      </c>
      <c r="B29" s="279">
        <v>850</v>
      </c>
      <c r="C29" s="37">
        <v>281</v>
      </c>
      <c r="D29" s="292">
        <v>9.71151099685804</v>
      </c>
      <c r="E29" s="287">
        <v>3.210511282490717</v>
      </c>
      <c r="F29" s="279">
        <v>7042</v>
      </c>
      <c r="G29" s="299">
        <v>5282</v>
      </c>
      <c r="H29" s="5">
        <f t="shared" si="0"/>
        <v>1760</v>
      </c>
    </row>
    <row r="30" spans="1:8" ht="15" customHeight="1">
      <c r="A30" s="7">
        <v>62</v>
      </c>
      <c r="B30" s="279">
        <v>880</v>
      </c>
      <c r="C30" s="37">
        <v>336</v>
      </c>
      <c r="D30" s="292">
        <v>9.754475419830404</v>
      </c>
      <c r="E30" s="287">
        <v>3.724436069389791</v>
      </c>
      <c r="F30" s="279">
        <v>8126</v>
      </c>
      <c r="G30" s="299">
        <v>5534</v>
      </c>
      <c r="H30" s="5">
        <f t="shared" si="0"/>
        <v>2592</v>
      </c>
    </row>
    <row r="31" spans="1:8" ht="15" customHeight="1">
      <c r="A31" s="7">
        <v>63</v>
      </c>
      <c r="B31" s="279">
        <v>881</v>
      </c>
      <c r="C31" s="37">
        <v>380</v>
      </c>
      <c r="D31" s="292">
        <v>9.524633231348044</v>
      </c>
      <c r="E31" s="287">
        <v>4.108241348368055</v>
      </c>
      <c r="F31" s="279">
        <v>7178</v>
      </c>
      <c r="G31" s="299">
        <v>6175</v>
      </c>
      <c r="H31" s="5">
        <f t="shared" si="0"/>
        <v>1003</v>
      </c>
    </row>
    <row r="32" spans="1:8" ht="15" customHeight="1">
      <c r="A32" s="36" t="s">
        <v>84</v>
      </c>
      <c r="B32" s="279">
        <v>872</v>
      </c>
      <c r="C32" s="37">
        <v>341</v>
      </c>
      <c r="D32" s="292">
        <v>9.313055365686944</v>
      </c>
      <c r="E32" s="287">
        <v>3.6419172932330826</v>
      </c>
      <c r="F32" s="279">
        <v>6767</v>
      </c>
      <c r="G32" s="299">
        <v>6439</v>
      </c>
      <c r="H32" s="5">
        <f t="shared" si="0"/>
        <v>328</v>
      </c>
    </row>
    <row r="33" spans="1:8" ht="15" customHeight="1">
      <c r="A33" s="36">
        <v>2</v>
      </c>
      <c r="B33" s="279">
        <v>878</v>
      </c>
      <c r="C33" s="37">
        <v>338</v>
      </c>
      <c r="D33" s="292">
        <v>9.306170902846969</v>
      </c>
      <c r="E33" s="287">
        <v>3.5825578190914293</v>
      </c>
      <c r="F33" s="279">
        <v>6445</v>
      </c>
      <c r="G33" s="299">
        <v>6437</v>
      </c>
      <c r="H33" s="5">
        <f t="shared" si="0"/>
        <v>8</v>
      </c>
    </row>
    <row r="34" spans="1:8" ht="15" customHeight="1">
      <c r="A34" s="7">
        <v>3</v>
      </c>
      <c r="B34" s="279">
        <v>927</v>
      </c>
      <c r="C34" s="37">
        <v>391</v>
      </c>
      <c r="D34" s="292">
        <v>9.770442041358375</v>
      </c>
      <c r="E34" s="287">
        <v>4.121081810324838</v>
      </c>
      <c r="F34" s="279">
        <v>6655</v>
      </c>
      <c r="G34" s="299">
        <v>6583</v>
      </c>
      <c r="H34" s="5">
        <f t="shared" si="0"/>
        <v>72</v>
      </c>
    </row>
    <row r="35" spans="1:8" ht="15" customHeight="1">
      <c r="A35" s="7">
        <v>4</v>
      </c>
      <c r="B35" s="279">
        <v>891</v>
      </c>
      <c r="C35" s="37">
        <v>439</v>
      </c>
      <c r="D35" s="292">
        <v>9.336980099971706</v>
      </c>
      <c r="E35" s="287">
        <v>4.600375155878316</v>
      </c>
      <c r="F35" s="279">
        <v>6548</v>
      </c>
      <c r="G35" s="299">
        <v>6926</v>
      </c>
      <c r="H35" s="5">
        <f t="shared" si="0"/>
        <v>-378</v>
      </c>
    </row>
    <row r="36" spans="1:8" ht="15" customHeight="1">
      <c r="A36" s="7">
        <v>5</v>
      </c>
      <c r="B36" s="279">
        <v>884</v>
      </c>
      <c r="C36" s="37">
        <v>449</v>
      </c>
      <c r="D36" s="292">
        <v>9.311241955360812</v>
      </c>
      <c r="E36" s="287">
        <v>4.72935253162557</v>
      </c>
      <c r="F36" s="279">
        <v>7150</v>
      </c>
      <c r="G36" s="299">
        <v>7358</v>
      </c>
      <c r="H36" s="5">
        <f t="shared" si="0"/>
        <v>-208</v>
      </c>
    </row>
    <row r="37" spans="1:8" ht="15" customHeight="1">
      <c r="A37" s="7">
        <v>6</v>
      </c>
      <c r="B37" s="279">
        <v>961</v>
      </c>
      <c r="C37" s="37">
        <v>443</v>
      </c>
      <c r="D37" s="292">
        <v>10.026605456727008</v>
      </c>
      <c r="E37" s="287">
        <v>4.622046011789869</v>
      </c>
      <c r="F37" s="279">
        <v>7127</v>
      </c>
      <c r="G37" s="299">
        <v>7262</v>
      </c>
      <c r="H37" s="5">
        <f t="shared" si="0"/>
        <v>-135</v>
      </c>
    </row>
    <row r="38" spans="1:8" ht="15" customHeight="1">
      <c r="A38" s="7">
        <v>7</v>
      </c>
      <c r="B38" s="279">
        <v>926</v>
      </c>
      <c r="C38" s="37">
        <v>485</v>
      </c>
      <c r="D38" s="292">
        <v>9.633690868800782</v>
      </c>
      <c r="E38" s="287">
        <v>5.045723619188315</v>
      </c>
      <c r="F38" s="279">
        <v>7341</v>
      </c>
      <c r="G38" s="299">
        <v>7190</v>
      </c>
      <c r="H38" s="5">
        <f t="shared" si="0"/>
        <v>151</v>
      </c>
    </row>
    <row r="39" spans="1:8" ht="15" customHeight="1">
      <c r="A39" s="7">
        <v>8</v>
      </c>
      <c r="B39" s="279">
        <v>1053</v>
      </c>
      <c r="C39" s="37">
        <v>512</v>
      </c>
      <c r="D39" s="292">
        <v>10.915649911368655</v>
      </c>
      <c r="E39" s="287">
        <v>5.307514486819327</v>
      </c>
      <c r="F39" s="279">
        <v>7613</v>
      </c>
      <c r="G39" s="299">
        <v>7263</v>
      </c>
      <c r="H39" s="5">
        <f t="shared" si="0"/>
        <v>350</v>
      </c>
    </row>
    <row r="40" spans="1:8" ht="15" customHeight="1">
      <c r="A40" s="7">
        <v>9</v>
      </c>
      <c r="B40" s="279">
        <v>1161</v>
      </c>
      <c r="C40" s="37">
        <v>466</v>
      </c>
      <c r="D40" s="292">
        <v>11.906349027289227</v>
      </c>
      <c r="E40" s="287">
        <v>4.778948016121258</v>
      </c>
      <c r="F40" s="279">
        <v>7068</v>
      </c>
      <c r="G40" s="299">
        <v>6702</v>
      </c>
      <c r="H40" s="5">
        <f t="shared" si="0"/>
        <v>366</v>
      </c>
    </row>
    <row r="41" spans="1:8" ht="15" customHeight="1">
      <c r="A41" s="7">
        <v>10</v>
      </c>
      <c r="B41" s="279">
        <v>1223</v>
      </c>
      <c r="C41" s="37">
        <v>569</v>
      </c>
      <c r="D41" s="292">
        <v>12.383305319859865</v>
      </c>
      <c r="E41" s="287">
        <v>5.76132520605091</v>
      </c>
      <c r="F41" s="279">
        <v>7205</v>
      </c>
      <c r="G41" s="299">
        <v>6436</v>
      </c>
      <c r="H41" s="5">
        <f t="shared" si="0"/>
        <v>769</v>
      </c>
    </row>
    <row r="42" spans="1:8" ht="15" customHeight="1">
      <c r="A42" s="5">
        <v>11</v>
      </c>
      <c r="B42" s="279">
        <v>1205</v>
      </c>
      <c r="C42" s="37">
        <v>522</v>
      </c>
      <c r="D42" s="292">
        <v>11.958873384807765</v>
      </c>
      <c r="E42" s="287">
        <v>5.180524404041206</v>
      </c>
      <c r="F42" s="279">
        <v>7394</v>
      </c>
      <c r="G42" s="299">
        <v>6446</v>
      </c>
      <c r="H42" s="5">
        <v>769</v>
      </c>
    </row>
    <row r="43" spans="1:8" ht="15" customHeight="1">
      <c r="A43" s="5">
        <v>12</v>
      </c>
      <c r="B43" s="279">
        <v>1280</v>
      </c>
      <c r="C43" s="37">
        <v>530</v>
      </c>
      <c r="D43" s="292">
        <v>12.515032705300312</v>
      </c>
      <c r="E43" s="287">
        <v>5.18200572953841</v>
      </c>
      <c r="F43" s="279">
        <v>6932</v>
      </c>
      <c r="G43" s="299">
        <v>6857</v>
      </c>
      <c r="H43" s="5">
        <f aca="true" t="shared" si="1" ref="H43:H49">F43-G43</f>
        <v>75</v>
      </c>
    </row>
    <row r="44" spans="1:8" ht="15" customHeight="1">
      <c r="A44" s="37">
        <v>13</v>
      </c>
      <c r="B44" s="279">
        <v>1205</v>
      </c>
      <c r="C44" s="37">
        <v>587</v>
      </c>
      <c r="D44" s="292">
        <v>11.763442539732125</v>
      </c>
      <c r="E44" s="287">
        <v>5.730407278691085</v>
      </c>
      <c r="F44" s="279">
        <v>6340</v>
      </c>
      <c r="G44" s="299">
        <v>6534</v>
      </c>
      <c r="H44" s="5">
        <f t="shared" si="1"/>
        <v>-194</v>
      </c>
    </row>
    <row r="45" spans="1:8" s="5" customFormat="1" ht="15" customHeight="1">
      <c r="A45" s="5">
        <v>14</v>
      </c>
      <c r="B45" s="279">
        <v>1194</v>
      </c>
      <c r="C45" s="37">
        <v>602</v>
      </c>
      <c r="D45" s="292">
        <v>11.6</v>
      </c>
      <c r="E45" s="287">
        <v>5.9</v>
      </c>
      <c r="F45" s="279">
        <v>6856</v>
      </c>
      <c r="G45" s="299">
        <v>6669</v>
      </c>
      <c r="H45" s="5">
        <f t="shared" si="1"/>
        <v>187</v>
      </c>
    </row>
    <row r="46" spans="1:8" s="5" customFormat="1" ht="15" customHeight="1">
      <c r="A46" s="5">
        <v>15</v>
      </c>
      <c r="B46" s="282">
        <v>1172</v>
      </c>
      <c r="C46" s="116">
        <v>594</v>
      </c>
      <c r="D46" s="293">
        <v>11.3</v>
      </c>
      <c r="E46" s="288">
        <v>5.7</v>
      </c>
      <c r="F46" s="282">
        <v>6513</v>
      </c>
      <c r="G46" s="300">
        <v>6589</v>
      </c>
      <c r="H46" s="5">
        <f t="shared" si="1"/>
        <v>-76</v>
      </c>
    </row>
    <row r="47" spans="1:8" s="5" customFormat="1" ht="15" customHeight="1">
      <c r="A47" s="5">
        <v>16</v>
      </c>
      <c r="B47" s="282">
        <v>1101</v>
      </c>
      <c r="C47" s="116">
        <v>646</v>
      </c>
      <c r="D47" s="293">
        <v>10.6</v>
      </c>
      <c r="E47" s="288">
        <v>6.2</v>
      </c>
      <c r="F47" s="282">
        <v>5690</v>
      </c>
      <c r="G47" s="300">
        <v>6702</v>
      </c>
      <c r="H47" s="5">
        <f t="shared" si="1"/>
        <v>-1012</v>
      </c>
    </row>
    <row r="48" spans="1:8" s="39" customFormat="1" ht="15" customHeight="1">
      <c r="A48" s="39">
        <v>17</v>
      </c>
      <c r="B48" s="283">
        <v>1013</v>
      </c>
      <c r="C48" s="117">
        <v>594</v>
      </c>
      <c r="D48" s="305">
        <f>B48/103464*1000</f>
        <v>9.790845124874352</v>
      </c>
      <c r="E48" s="303">
        <f>C48/103464*1000</f>
        <v>5.741127348643007</v>
      </c>
      <c r="F48" s="283">
        <v>5931</v>
      </c>
      <c r="G48" s="301">
        <v>6291</v>
      </c>
      <c r="H48" s="39">
        <f t="shared" si="1"/>
        <v>-360</v>
      </c>
    </row>
    <row r="49" spans="1:8" s="39" customFormat="1" ht="15" customHeight="1">
      <c r="A49" s="39">
        <v>18</v>
      </c>
      <c r="B49" s="283">
        <v>1033</v>
      </c>
      <c r="C49" s="117">
        <v>584</v>
      </c>
      <c r="D49" s="305">
        <f>B49/103485*1000</f>
        <v>9.982123012997052</v>
      </c>
      <c r="E49" s="303">
        <f>C49/103485*1000</f>
        <v>5.643329951200657</v>
      </c>
      <c r="F49" s="283">
        <v>6035</v>
      </c>
      <c r="G49" s="301">
        <v>6210</v>
      </c>
      <c r="H49" s="39">
        <f t="shared" si="1"/>
        <v>-175</v>
      </c>
    </row>
    <row r="50" spans="1:8" s="39" customFormat="1" ht="15" customHeight="1">
      <c r="A50" s="39">
        <v>19</v>
      </c>
      <c r="B50" s="283">
        <v>1045</v>
      </c>
      <c r="C50" s="117">
        <v>677</v>
      </c>
      <c r="D50" s="294">
        <v>10.1</v>
      </c>
      <c r="E50" s="289">
        <v>6.5</v>
      </c>
      <c r="F50" s="283">
        <v>6135</v>
      </c>
      <c r="G50" s="301">
        <v>5917</v>
      </c>
      <c r="H50" s="39">
        <v>218</v>
      </c>
    </row>
    <row r="51" spans="1:8" s="39" customFormat="1" ht="15" customHeight="1">
      <c r="A51" s="39">
        <v>20</v>
      </c>
      <c r="B51" s="283">
        <v>984</v>
      </c>
      <c r="C51" s="117">
        <v>696</v>
      </c>
      <c r="D51" s="305">
        <f>B51/104139*1000</f>
        <v>9.448909630397832</v>
      </c>
      <c r="E51" s="303">
        <f>C51/104139*1000</f>
        <v>6.683375104427736</v>
      </c>
      <c r="F51" s="283">
        <v>5550</v>
      </c>
      <c r="G51" s="301">
        <v>5515</v>
      </c>
      <c r="H51" s="39">
        <f>F51-G51</f>
        <v>35</v>
      </c>
    </row>
    <row r="52" spans="1:8" s="39" customFormat="1" ht="15" customHeight="1">
      <c r="A52" s="39">
        <v>21</v>
      </c>
      <c r="B52" s="283">
        <v>950</v>
      </c>
      <c r="C52" s="117">
        <v>713</v>
      </c>
      <c r="D52" s="305">
        <f>B52/104932*1000</f>
        <v>9.05348225517478</v>
      </c>
      <c r="E52" s="303">
        <f>C52/104932*1000</f>
        <v>6.7948766820417035</v>
      </c>
      <c r="F52" s="283">
        <v>6059</v>
      </c>
      <c r="G52" s="301">
        <v>5415</v>
      </c>
      <c r="H52" s="39">
        <f>F52-G52</f>
        <v>644</v>
      </c>
    </row>
    <row r="53" spans="1:8" s="39" customFormat="1" ht="15" customHeight="1">
      <c r="A53" s="39">
        <v>22</v>
      </c>
      <c r="B53" s="283">
        <v>990</v>
      </c>
      <c r="C53" s="117">
        <v>772</v>
      </c>
      <c r="D53" s="305">
        <f>B53/105596*1000</f>
        <v>9.375355127088147</v>
      </c>
      <c r="E53" s="303">
        <f>C53/105596*1000</f>
        <v>7.3108829879919695</v>
      </c>
      <c r="F53" s="283">
        <v>5650</v>
      </c>
      <c r="G53" s="301">
        <v>5381</v>
      </c>
      <c r="H53" s="39">
        <f>F53-G53</f>
        <v>269</v>
      </c>
    </row>
    <row r="54" spans="1:8" s="39" customFormat="1" ht="15" customHeight="1">
      <c r="A54" s="39">
        <v>23</v>
      </c>
      <c r="B54" s="283">
        <v>935</v>
      </c>
      <c r="C54" s="117">
        <v>805</v>
      </c>
      <c r="D54" s="305">
        <f>B54/105945*1000</f>
        <v>8.82533389966492</v>
      </c>
      <c r="E54" s="303">
        <f>C54/105945*1000</f>
        <v>7.598282127518996</v>
      </c>
      <c r="F54" s="283">
        <v>5450</v>
      </c>
      <c r="G54" s="301">
        <v>5204</v>
      </c>
      <c r="H54" s="39">
        <f>F54-G54</f>
        <v>246</v>
      </c>
    </row>
    <row r="55" spans="1:8" s="39" customFormat="1" ht="15" customHeight="1" thickBot="1">
      <c r="A55" s="38">
        <v>24</v>
      </c>
      <c r="B55" s="284">
        <v>1019</v>
      </c>
      <c r="C55" s="118">
        <v>889</v>
      </c>
      <c r="D55" s="306">
        <f>B55/107805*1000</f>
        <v>9.452251750846436</v>
      </c>
      <c r="E55" s="304">
        <f>C55/107805*1000</f>
        <v>8.246370762024025</v>
      </c>
      <c r="F55" s="284">
        <v>5735</v>
      </c>
      <c r="G55" s="302">
        <v>5610</v>
      </c>
      <c r="H55" s="38">
        <f>F55-G55</f>
        <v>125</v>
      </c>
    </row>
    <row r="56" spans="1:8" ht="15" customHeight="1">
      <c r="A56" s="469" t="s">
        <v>338</v>
      </c>
      <c r="B56" s="469"/>
      <c r="C56" s="470" t="s">
        <v>85</v>
      </c>
      <c r="D56" s="470"/>
      <c r="E56" s="471" t="s">
        <v>86</v>
      </c>
      <c r="H56" s="36" t="s">
        <v>87</v>
      </c>
    </row>
    <row r="57" spans="1:5" ht="15.75" customHeight="1">
      <c r="A57" s="469"/>
      <c r="B57" s="469"/>
      <c r="C57" s="472" t="s">
        <v>88</v>
      </c>
      <c r="D57" s="472"/>
      <c r="E57" s="471"/>
    </row>
    <row r="58" ht="15.75" customHeight="1">
      <c r="C58" s="8"/>
    </row>
    <row r="59" ht="15.75" customHeight="1">
      <c r="C59" s="8"/>
    </row>
    <row r="60" spans="3:6" ht="15.75" customHeight="1">
      <c r="C60" s="8"/>
      <c r="F60" s="8"/>
    </row>
  </sheetData>
  <sheetProtection/>
  <mergeCells count="8">
    <mergeCell ref="F4:H4"/>
    <mergeCell ref="A56:B57"/>
    <mergeCell ref="C56:D56"/>
    <mergeCell ref="E56:E57"/>
    <mergeCell ref="C57:D57"/>
    <mergeCell ref="A4:A5"/>
    <mergeCell ref="B4:C4"/>
    <mergeCell ref="D4:E4"/>
  </mergeCells>
  <printOptions/>
  <pageMargins left="0.7874015748031497" right="0.7874015748031497" top="0.67" bottom="0.68" header="0.5118110236220472" footer="0.47"/>
  <pageSetup horizontalDpi="600" verticalDpi="600" orientation="portrait" paperSize="9" scale="9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94"/>
  <sheetViews>
    <sheetView showGridLines="0" zoomScalePageLayoutView="0" workbookViewId="0" topLeftCell="A1">
      <selection activeCell="A1" sqref="A1"/>
    </sheetView>
  </sheetViews>
  <sheetFormatPr defaultColWidth="9.00390625" defaultRowHeight="21.75" customHeight="1"/>
  <cols>
    <col min="1" max="1" width="26.00390625" style="3" customWidth="1"/>
    <col min="2" max="2" width="12.875" style="1" customWidth="1"/>
    <col min="3" max="4" width="10.125" style="1" customWidth="1"/>
    <col min="5" max="5" width="12.75390625" style="1" customWidth="1"/>
    <col min="6" max="6" width="25.75390625" style="1" bestFit="1" customWidth="1"/>
    <col min="7" max="16384" width="9.00390625" style="1" customWidth="1"/>
  </cols>
  <sheetData>
    <row r="1" spans="1:7" s="8" customFormat="1" ht="18" customHeight="1">
      <c r="A1" s="4" t="s">
        <v>60</v>
      </c>
      <c r="B1" s="5"/>
      <c r="C1" s="5"/>
      <c r="D1" s="5"/>
      <c r="E1" s="5"/>
      <c r="F1" s="6"/>
      <c r="G1" s="7"/>
    </row>
    <row r="2" spans="1:4" ht="21.75" customHeight="1">
      <c r="A2" s="9" t="s">
        <v>54</v>
      </c>
      <c r="B2" s="10"/>
      <c r="C2" s="10"/>
      <c r="D2" s="10"/>
    </row>
    <row r="3" spans="1:5" ht="14.25" thickBot="1">
      <c r="A3" s="87"/>
      <c r="B3" s="11"/>
      <c r="C3" s="11"/>
      <c r="D3" s="113"/>
      <c r="E3" s="12" t="s">
        <v>341</v>
      </c>
    </row>
    <row r="4" spans="1:22" ht="14.25">
      <c r="A4" s="147" t="s">
        <v>0</v>
      </c>
      <c r="B4" s="142" t="s">
        <v>1</v>
      </c>
      <c r="C4" s="308" t="s">
        <v>2</v>
      </c>
      <c r="D4" s="307" t="s">
        <v>3</v>
      </c>
      <c r="E4" s="148" t="s">
        <v>340</v>
      </c>
      <c r="F4" s="72"/>
      <c r="G4" s="72"/>
      <c r="H4" s="72"/>
      <c r="I4" s="72"/>
      <c r="J4" s="72"/>
      <c r="K4" s="73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4.25" customHeight="1">
      <c r="A5" s="149" t="s">
        <v>4</v>
      </c>
      <c r="B5" s="143">
        <f>SUM(B7:B68)</f>
        <v>108306</v>
      </c>
      <c r="C5" s="309">
        <f>SUM(C7:C68)</f>
        <v>54184</v>
      </c>
      <c r="D5" s="137">
        <f>SUM(D7:D68)</f>
        <v>54122</v>
      </c>
      <c r="E5" s="150">
        <f>SUM(E7:E68)</f>
        <v>47448</v>
      </c>
      <c r="F5" s="75"/>
      <c r="G5" s="76"/>
      <c r="H5" s="76"/>
      <c r="I5" s="76"/>
      <c r="J5" s="76"/>
      <c r="K5" s="73"/>
      <c r="L5" s="71"/>
      <c r="M5" s="77"/>
      <c r="N5" s="70"/>
      <c r="O5" s="77"/>
      <c r="P5" s="77"/>
      <c r="Q5" s="70"/>
      <c r="R5" s="71"/>
      <c r="S5" s="77"/>
      <c r="T5" s="70"/>
      <c r="U5" s="77"/>
      <c r="V5" s="77"/>
    </row>
    <row r="6" spans="1:22" ht="14.25" customHeight="1">
      <c r="A6" s="151" t="s">
        <v>221</v>
      </c>
      <c r="B6" s="144"/>
      <c r="C6" s="310"/>
      <c r="D6" s="138"/>
      <c r="E6" s="152"/>
      <c r="F6" s="75"/>
      <c r="G6" s="76"/>
      <c r="H6" s="76"/>
      <c r="I6" s="76"/>
      <c r="J6" s="76"/>
      <c r="K6" s="73"/>
      <c r="L6" s="78"/>
      <c r="M6" s="77"/>
      <c r="N6" s="70"/>
      <c r="O6" s="77"/>
      <c r="P6" s="77"/>
      <c r="Q6" s="70"/>
      <c r="R6" s="71"/>
      <c r="S6" s="77"/>
      <c r="T6" s="70"/>
      <c r="U6" s="77"/>
      <c r="V6" s="77"/>
    </row>
    <row r="7" spans="1:22" ht="14.25" customHeight="1">
      <c r="A7" s="153" t="s">
        <v>7</v>
      </c>
      <c r="B7" s="144">
        <v>3805</v>
      </c>
      <c r="C7" s="311">
        <v>1827</v>
      </c>
      <c r="D7" s="139">
        <v>1978</v>
      </c>
      <c r="E7" s="154">
        <v>1790</v>
      </c>
      <c r="F7" s="75"/>
      <c r="G7" s="76"/>
      <c r="H7" s="76"/>
      <c r="I7" s="76"/>
      <c r="J7" s="76"/>
      <c r="K7" s="73"/>
      <c r="L7" s="71"/>
      <c r="M7" s="77"/>
      <c r="N7" s="70"/>
      <c r="O7" s="77"/>
      <c r="P7" s="77"/>
      <c r="Q7" s="70"/>
      <c r="R7" s="71"/>
      <c r="S7" s="77"/>
      <c r="T7" s="70"/>
      <c r="U7" s="77"/>
      <c r="V7" s="77"/>
    </row>
    <row r="8" spans="1:22" ht="14.25" customHeight="1">
      <c r="A8" s="153" t="s">
        <v>9</v>
      </c>
      <c r="B8" s="144">
        <v>1760</v>
      </c>
      <c r="C8" s="311">
        <v>853</v>
      </c>
      <c r="D8" s="139">
        <v>907</v>
      </c>
      <c r="E8" s="154">
        <v>695</v>
      </c>
      <c r="F8" s="75"/>
      <c r="G8" s="76"/>
      <c r="H8" s="76"/>
      <c r="I8" s="76"/>
      <c r="J8" s="76"/>
      <c r="K8" s="73"/>
      <c r="L8" s="71"/>
      <c r="M8" s="77"/>
      <c r="N8" s="70"/>
      <c r="O8" s="77"/>
      <c r="P8" s="77"/>
      <c r="Q8" s="70"/>
      <c r="R8" s="71"/>
      <c r="S8" s="77"/>
      <c r="T8" s="70"/>
      <c r="U8" s="77"/>
      <c r="V8" s="77"/>
    </row>
    <row r="9" spans="1:22" ht="14.25" customHeight="1">
      <c r="A9" s="153" t="s">
        <v>20</v>
      </c>
      <c r="B9" s="144">
        <v>555</v>
      </c>
      <c r="C9" s="311">
        <v>283</v>
      </c>
      <c r="D9" s="139">
        <v>272</v>
      </c>
      <c r="E9" s="154">
        <v>228</v>
      </c>
      <c r="F9" s="75"/>
      <c r="G9" s="76"/>
      <c r="H9" s="76"/>
      <c r="I9" s="76"/>
      <c r="J9" s="76"/>
      <c r="K9" s="73"/>
      <c r="L9" s="71"/>
      <c r="M9" s="77"/>
      <c r="N9" s="70"/>
      <c r="O9" s="77"/>
      <c r="P9" s="77"/>
      <c r="Q9" s="70"/>
      <c r="R9" s="71"/>
      <c r="S9" s="77"/>
      <c r="T9" s="70"/>
      <c r="U9" s="77"/>
      <c r="V9" s="77"/>
    </row>
    <row r="10" spans="1:22" ht="14.25" customHeight="1">
      <c r="A10" s="153" t="s">
        <v>22</v>
      </c>
      <c r="B10" s="144">
        <v>2146</v>
      </c>
      <c r="C10" s="311">
        <v>1063</v>
      </c>
      <c r="D10" s="139">
        <v>1083</v>
      </c>
      <c r="E10" s="154">
        <v>849</v>
      </c>
      <c r="F10" s="75"/>
      <c r="G10" s="76"/>
      <c r="H10" s="76"/>
      <c r="I10" s="76"/>
      <c r="J10" s="76"/>
      <c r="K10" s="73"/>
      <c r="L10" s="71"/>
      <c r="M10" s="77"/>
      <c r="N10" s="70"/>
      <c r="O10" s="77"/>
      <c r="P10" s="77"/>
      <c r="Q10" s="70"/>
      <c r="R10" s="71"/>
      <c r="S10" s="77"/>
      <c r="T10" s="70"/>
      <c r="U10" s="77"/>
      <c r="V10" s="77"/>
    </row>
    <row r="11" spans="1:22" ht="14.25" customHeight="1">
      <c r="A11" s="153" t="s">
        <v>21</v>
      </c>
      <c r="B11" s="144">
        <v>943</v>
      </c>
      <c r="C11" s="311">
        <v>479</v>
      </c>
      <c r="D11" s="139">
        <v>464</v>
      </c>
      <c r="E11" s="154">
        <v>360</v>
      </c>
      <c r="F11" s="75"/>
      <c r="G11" s="76"/>
      <c r="H11" s="76"/>
      <c r="I11" s="76"/>
      <c r="J11" s="76"/>
      <c r="K11" s="73"/>
      <c r="L11" s="71"/>
      <c r="M11" s="77"/>
      <c r="N11" s="70"/>
      <c r="O11" s="77"/>
      <c r="P11" s="77"/>
      <c r="Q11" s="70"/>
      <c r="R11" s="71"/>
      <c r="S11" s="77"/>
      <c r="T11" s="70"/>
      <c r="U11" s="77"/>
      <c r="V11" s="77"/>
    </row>
    <row r="12" spans="1:22" ht="14.25" customHeight="1">
      <c r="A12" s="153" t="s">
        <v>23</v>
      </c>
      <c r="B12" s="144">
        <v>1461</v>
      </c>
      <c r="C12" s="311">
        <v>719</v>
      </c>
      <c r="D12" s="139">
        <v>742</v>
      </c>
      <c r="E12" s="154">
        <v>562</v>
      </c>
      <c r="F12" s="75"/>
      <c r="G12" s="76"/>
      <c r="H12" s="76"/>
      <c r="I12" s="76"/>
      <c r="J12" s="76"/>
      <c r="K12" s="73"/>
      <c r="L12" s="71"/>
      <c r="M12" s="77"/>
      <c r="N12" s="70"/>
      <c r="O12" s="77"/>
      <c r="P12" s="77"/>
      <c r="Q12" s="70"/>
      <c r="R12" s="71"/>
      <c r="S12" s="77"/>
      <c r="T12" s="70"/>
      <c r="U12" s="77"/>
      <c r="V12" s="77"/>
    </row>
    <row r="13" spans="1:22" ht="14.25" customHeight="1">
      <c r="A13" s="153" t="s">
        <v>24</v>
      </c>
      <c r="B13" s="144">
        <v>1467</v>
      </c>
      <c r="C13" s="311">
        <v>735</v>
      </c>
      <c r="D13" s="139">
        <v>732</v>
      </c>
      <c r="E13" s="154">
        <v>570</v>
      </c>
      <c r="F13" s="75"/>
      <c r="G13" s="76"/>
      <c r="H13" s="76"/>
      <c r="I13" s="76"/>
      <c r="J13" s="76"/>
      <c r="K13" s="73"/>
      <c r="L13" s="71"/>
      <c r="M13" s="77"/>
      <c r="N13" s="70"/>
      <c r="O13" s="77"/>
      <c r="P13" s="77"/>
      <c r="Q13" s="70"/>
      <c r="R13" s="71"/>
      <c r="S13" s="77"/>
      <c r="T13" s="70"/>
      <c r="U13" s="77"/>
      <c r="V13" s="77"/>
    </row>
    <row r="14" spans="1:22" ht="14.25" customHeight="1">
      <c r="A14" s="153" t="s">
        <v>25</v>
      </c>
      <c r="B14" s="144">
        <v>1517</v>
      </c>
      <c r="C14" s="311">
        <v>777</v>
      </c>
      <c r="D14" s="139">
        <v>740</v>
      </c>
      <c r="E14" s="154">
        <v>617</v>
      </c>
      <c r="F14" s="75"/>
      <c r="G14" s="76"/>
      <c r="H14" s="76"/>
      <c r="I14" s="76"/>
      <c r="J14" s="76"/>
      <c r="K14" s="73"/>
      <c r="L14" s="71"/>
      <c r="M14" s="77"/>
      <c r="N14" s="70"/>
      <c r="O14" s="77"/>
      <c r="P14" s="77"/>
      <c r="Q14" s="70"/>
      <c r="R14" s="71"/>
      <c r="S14" s="77"/>
      <c r="T14" s="70"/>
      <c r="U14" s="77"/>
      <c r="V14" s="77"/>
    </row>
    <row r="15" spans="1:22" ht="14.25" customHeight="1">
      <c r="A15" s="153" t="s">
        <v>26</v>
      </c>
      <c r="B15" s="144">
        <v>2505</v>
      </c>
      <c r="C15" s="311">
        <v>1228</v>
      </c>
      <c r="D15" s="139">
        <v>1277</v>
      </c>
      <c r="E15" s="154">
        <v>1026</v>
      </c>
      <c r="F15" s="75"/>
      <c r="G15" s="76"/>
      <c r="H15" s="76"/>
      <c r="I15" s="76"/>
      <c r="J15" s="76"/>
      <c r="K15" s="73"/>
      <c r="L15" s="71"/>
      <c r="M15" s="77"/>
      <c r="N15" s="70"/>
      <c r="O15" s="77"/>
      <c r="P15" s="77"/>
      <c r="Q15" s="70"/>
      <c r="R15" s="71"/>
      <c r="S15" s="77"/>
      <c r="T15" s="70"/>
      <c r="U15" s="77"/>
      <c r="V15" s="77"/>
    </row>
    <row r="16" spans="1:22" ht="14.25" customHeight="1">
      <c r="A16" s="153" t="s">
        <v>27</v>
      </c>
      <c r="B16" s="144">
        <v>2867</v>
      </c>
      <c r="C16" s="311">
        <v>1404</v>
      </c>
      <c r="D16" s="139">
        <v>1463</v>
      </c>
      <c r="E16" s="154">
        <v>1184</v>
      </c>
      <c r="F16" s="75"/>
      <c r="G16" s="76"/>
      <c r="H16" s="76"/>
      <c r="I16" s="76"/>
      <c r="J16" s="76"/>
      <c r="K16" s="73"/>
      <c r="L16" s="71"/>
      <c r="M16" s="77"/>
      <c r="N16" s="70"/>
      <c r="O16" s="77"/>
      <c r="P16" s="77"/>
      <c r="Q16" s="70"/>
      <c r="R16" s="71"/>
      <c r="S16" s="77"/>
      <c r="T16" s="70"/>
      <c r="U16" s="77"/>
      <c r="V16" s="77"/>
    </row>
    <row r="17" spans="1:22" ht="14.25" customHeight="1">
      <c r="A17" s="153" t="s">
        <v>28</v>
      </c>
      <c r="B17" s="144">
        <v>1555</v>
      </c>
      <c r="C17" s="311">
        <v>765</v>
      </c>
      <c r="D17" s="139">
        <v>790</v>
      </c>
      <c r="E17" s="154">
        <v>673</v>
      </c>
      <c r="F17" s="75"/>
      <c r="G17" s="76"/>
      <c r="H17" s="76"/>
      <c r="I17" s="76"/>
      <c r="J17" s="76"/>
      <c r="K17" s="73"/>
      <c r="L17" s="71"/>
      <c r="M17" s="77"/>
      <c r="N17" s="70"/>
      <c r="O17" s="77"/>
      <c r="P17" s="77"/>
      <c r="Q17" s="70"/>
      <c r="R17" s="71"/>
      <c r="S17" s="77"/>
      <c r="T17" s="70"/>
      <c r="U17" s="77"/>
      <c r="V17" s="77"/>
    </row>
    <row r="18" spans="1:22" ht="14.25" customHeight="1">
      <c r="A18" s="153" t="s">
        <v>29</v>
      </c>
      <c r="B18" s="144">
        <v>2767</v>
      </c>
      <c r="C18" s="311">
        <v>1404</v>
      </c>
      <c r="D18" s="139">
        <v>1363</v>
      </c>
      <c r="E18" s="154">
        <v>1203</v>
      </c>
      <c r="F18" s="75"/>
      <c r="G18" s="76"/>
      <c r="H18" s="76"/>
      <c r="I18" s="76"/>
      <c r="J18" s="76"/>
      <c r="K18" s="73"/>
      <c r="L18" s="71"/>
      <c r="M18" s="77"/>
      <c r="N18" s="70"/>
      <c r="O18" s="77"/>
      <c r="P18" s="77"/>
      <c r="Q18" s="70"/>
      <c r="R18" s="71"/>
      <c r="S18" s="77"/>
      <c r="T18" s="70"/>
      <c r="U18" s="77"/>
      <c r="V18" s="77"/>
    </row>
    <row r="19" spans="1:22" ht="14.25" customHeight="1">
      <c r="A19" s="153" t="s">
        <v>30</v>
      </c>
      <c r="B19" s="144">
        <v>2663</v>
      </c>
      <c r="C19" s="311">
        <v>1353</v>
      </c>
      <c r="D19" s="139">
        <v>1310</v>
      </c>
      <c r="E19" s="154">
        <v>1130</v>
      </c>
      <c r="F19" s="75"/>
      <c r="G19" s="76"/>
      <c r="H19" s="76"/>
      <c r="I19" s="76"/>
      <c r="J19" s="76"/>
      <c r="K19" s="73"/>
      <c r="L19" s="71"/>
      <c r="M19" s="77"/>
      <c r="N19" s="70"/>
      <c r="O19" s="77"/>
      <c r="P19" s="77"/>
      <c r="Q19" s="70"/>
      <c r="R19" s="71"/>
      <c r="S19" s="77"/>
      <c r="T19" s="70"/>
      <c r="U19" s="77"/>
      <c r="V19" s="77"/>
    </row>
    <row r="20" spans="1:22" ht="14.25" customHeight="1">
      <c r="A20" s="153" t="s">
        <v>31</v>
      </c>
      <c r="B20" s="144">
        <v>2063</v>
      </c>
      <c r="C20" s="311">
        <v>1060</v>
      </c>
      <c r="D20" s="139">
        <v>1003</v>
      </c>
      <c r="E20" s="154">
        <v>972</v>
      </c>
      <c r="F20" s="75"/>
      <c r="G20" s="76"/>
      <c r="H20" s="76"/>
      <c r="I20" s="76"/>
      <c r="J20" s="76"/>
      <c r="K20" s="73"/>
      <c r="L20" s="71"/>
      <c r="M20" s="77"/>
      <c r="N20" s="70"/>
      <c r="O20" s="77"/>
      <c r="P20" s="77"/>
      <c r="Q20" s="70"/>
      <c r="R20" s="71"/>
      <c r="S20" s="77"/>
      <c r="T20" s="70"/>
      <c r="U20" s="77"/>
      <c r="V20" s="77"/>
    </row>
    <row r="21" spans="1:22" ht="14.25" customHeight="1">
      <c r="A21" s="153" t="s">
        <v>32</v>
      </c>
      <c r="B21" s="144">
        <v>1712</v>
      </c>
      <c r="C21" s="311">
        <v>871</v>
      </c>
      <c r="D21" s="139">
        <v>841</v>
      </c>
      <c r="E21" s="154">
        <v>722</v>
      </c>
      <c r="F21" s="75"/>
      <c r="G21" s="76"/>
      <c r="H21" s="76"/>
      <c r="I21" s="76"/>
      <c r="J21" s="76"/>
      <c r="K21" s="73"/>
      <c r="L21" s="71"/>
      <c r="M21" s="77"/>
      <c r="N21" s="70"/>
      <c r="O21" s="77"/>
      <c r="P21" s="77"/>
      <c r="Q21" s="70"/>
      <c r="R21" s="71"/>
      <c r="S21" s="77"/>
      <c r="T21" s="70"/>
      <c r="U21" s="77"/>
      <c r="V21" s="77"/>
    </row>
    <row r="22" spans="1:22" ht="14.25" customHeight="1">
      <c r="A22" s="153" t="s">
        <v>33</v>
      </c>
      <c r="B22" s="144">
        <v>3062</v>
      </c>
      <c r="C22" s="311">
        <v>1563</v>
      </c>
      <c r="D22" s="139">
        <v>1499</v>
      </c>
      <c r="E22" s="154">
        <v>1310</v>
      </c>
      <c r="F22" s="75"/>
      <c r="G22" s="76"/>
      <c r="H22" s="76"/>
      <c r="I22" s="76"/>
      <c r="J22" s="76"/>
      <c r="K22" s="73"/>
      <c r="L22" s="71"/>
      <c r="M22" s="77"/>
      <c r="N22" s="70"/>
      <c r="O22" s="77"/>
      <c r="P22" s="77"/>
      <c r="Q22" s="70"/>
      <c r="R22" s="71"/>
      <c r="S22" s="77"/>
      <c r="T22" s="70"/>
      <c r="U22" s="77"/>
      <c r="V22" s="77"/>
    </row>
    <row r="23" spans="1:22" ht="14.25" customHeight="1">
      <c r="A23" s="153" t="s">
        <v>34</v>
      </c>
      <c r="B23" s="144">
        <v>1223</v>
      </c>
      <c r="C23" s="311">
        <v>622</v>
      </c>
      <c r="D23" s="139">
        <v>601</v>
      </c>
      <c r="E23" s="154">
        <v>502</v>
      </c>
      <c r="F23" s="75"/>
      <c r="G23" s="76"/>
      <c r="H23" s="76"/>
      <c r="I23" s="76"/>
      <c r="J23" s="76"/>
      <c r="K23" s="73"/>
      <c r="L23" s="71"/>
      <c r="M23" s="77"/>
      <c r="N23" s="70"/>
      <c r="O23" s="77"/>
      <c r="P23" s="77"/>
      <c r="Q23" s="70"/>
      <c r="R23" s="71"/>
      <c r="S23" s="77"/>
      <c r="T23" s="70"/>
      <c r="U23" s="77"/>
      <c r="V23" s="77"/>
    </row>
    <row r="24" spans="1:22" ht="14.25" customHeight="1">
      <c r="A24" s="153" t="s">
        <v>35</v>
      </c>
      <c r="B24" s="144">
        <v>1605</v>
      </c>
      <c r="C24" s="311">
        <v>820</v>
      </c>
      <c r="D24" s="139">
        <v>785</v>
      </c>
      <c r="E24" s="154">
        <v>642</v>
      </c>
      <c r="F24" s="75"/>
      <c r="G24" s="76"/>
      <c r="H24" s="76"/>
      <c r="I24" s="76"/>
      <c r="J24" s="76"/>
      <c r="K24" s="73"/>
      <c r="L24" s="71"/>
      <c r="M24" s="77"/>
      <c r="N24" s="70"/>
      <c r="O24" s="77"/>
      <c r="P24" s="77"/>
      <c r="Q24" s="70"/>
      <c r="R24" s="71"/>
      <c r="S24" s="77"/>
      <c r="T24" s="70"/>
      <c r="U24" s="77"/>
      <c r="V24" s="77"/>
    </row>
    <row r="25" spans="1:22" ht="14.25" customHeight="1">
      <c r="A25" s="153" t="s">
        <v>36</v>
      </c>
      <c r="B25" s="144">
        <v>1308</v>
      </c>
      <c r="C25" s="311">
        <v>648</v>
      </c>
      <c r="D25" s="139">
        <v>660</v>
      </c>
      <c r="E25" s="154">
        <v>710</v>
      </c>
      <c r="F25" s="75"/>
      <c r="G25" s="76"/>
      <c r="H25" s="76"/>
      <c r="I25" s="76"/>
      <c r="J25" s="76"/>
      <c r="K25" s="73"/>
      <c r="L25" s="71"/>
      <c r="M25" s="77"/>
      <c r="N25" s="70"/>
      <c r="O25" s="77"/>
      <c r="P25" s="77"/>
      <c r="Q25" s="70"/>
      <c r="R25" s="71"/>
      <c r="S25" s="77"/>
      <c r="T25" s="70"/>
      <c r="U25" s="77"/>
      <c r="V25" s="77"/>
    </row>
    <row r="26" spans="1:22" ht="14.25" customHeight="1">
      <c r="A26" s="153" t="s">
        <v>37</v>
      </c>
      <c r="B26" s="144">
        <v>4017</v>
      </c>
      <c r="C26" s="311">
        <v>2021</v>
      </c>
      <c r="D26" s="139">
        <v>1996</v>
      </c>
      <c r="E26" s="154">
        <v>1768</v>
      </c>
      <c r="F26" s="75"/>
      <c r="G26" s="76"/>
      <c r="H26" s="76"/>
      <c r="I26" s="76"/>
      <c r="J26" s="76"/>
      <c r="K26" s="73"/>
      <c r="L26" s="71"/>
      <c r="M26" s="77"/>
      <c r="N26" s="70"/>
      <c r="O26" s="77"/>
      <c r="P26" s="77"/>
      <c r="Q26" s="70"/>
      <c r="R26" s="71"/>
      <c r="S26" s="70"/>
      <c r="T26" s="70"/>
      <c r="U26" s="70"/>
      <c r="V26" s="70"/>
    </row>
    <row r="27" spans="1:22" ht="14.25" customHeight="1">
      <c r="A27" s="153" t="s">
        <v>38</v>
      </c>
      <c r="B27" s="144">
        <v>4001</v>
      </c>
      <c r="C27" s="311">
        <v>1961</v>
      </c>
      <c r="D27" s="139">
        <v>2040</v>
      </c>
      <c r="E27" s="154">
        <v>1968</v>
      </c>
      <c r="F27" s="75"/>
      <c r="G27" s="76"/>
      <c r="H27" s="76"/>
      <c r="I27" s="76"/>
      <c r="J27" s="76"/>
      <c r="K27" s="73"/>
      <c r="L27" s="71"/>
      <c r="M27" s="77"/>
      <c r="N27" s="70"/>
      <c r="O27" s="77"/>
      <c r="P27" s="77"/>
      <c r="Q27" s="70"/>
      <c r="R27" s="71"/>
      <c r="S27" s="70"/>
      <c r="T27" s="70"/>
      <c r="U27" s="70"/>
      <c r="V27" s="70"/>
    </row>
    <row r="28" spans="1:22" ht="14.25" customHeight="1">
      <c r="A28" s="153" t="s">
        <v>39</v>
      </c>
      <c r="B28" s="144">
        <v>3260</v>
      </c>
      <c r="C28" s="311">
        <v>1616</v>
      </c>
      <c r="D28" s="139">
        <v>1644</v>
      </c>
      <c r="E28" s="154">
        <v>1457</v>
      </c>
      <c r="F28" s="75"/>
      <c r="G28" s="76"/>
      <c r="H28" s="76"/>
      <c r="I28" s="76"/>
      <c r="J28" s="76"/>
      <c r="K28" s="73"/>
      <c r="L28" s="71"/>
      <c r="M28" s="77"/>
      <c r="N28" s="70"/>
      <c r="O28" s="77"/>
      <c r="P28" s="77"/>
      <c r="Q28" s="70"/>
      <c r="R28" s="71"/>
      <c r="S28" s="70"/>
      <c r="T28" s="70"/>
      <c r="U28" s="70"/>
      <c r="V28" s="70"/>
    </row>
    <row r="29" spans="1:22" ht="14.25" customHeight="1">
      <c r="A29" s="153" t="s">
        <v>40</v>
      </c>
      <c r="B29" s="144">
        <v>789</v>
      </c>
      <c r="C29" s="311">
        <v>404</v>
      </c>
      <c r="D29" s="139">
        <v>385</v>
      </c>
      <c r="E29" s="154">
        <v>405</v>
      </c>
      <c r="F29" s="75"/>
      <c r="G29" s="76"/>
      <c r="H29" s="76"/>
      <c r="I29" s="76"/>
      <c r="J29" s="76"/>
      <c r="K29" s="73"/>
      <c r="L29" s="71"/>
      <c r="M29" s="77"/>
      <c r="N29" s="70"/>
      <c r="O29" s="77"/>
      <c r="P29" s="77"/>
      <c r="Q29" s="70"/>
      <c r="R29" s="71"/>
      <c r="S29" s="70"/>
      <c r="T29" s="70"/>
      <c r="U29" s="70"/>
      <c r="V29" s="70"/>
    </row>
    <row r="30" spans="1:22" ht="14.25" customHeight="1">
      <c r="A30" s="153" t="s">
        <v>41</v>
      </c>
      <c r="B30" s="144">
        <v>4549</v>
      </c>
      <c r="C30" s="311">
        <v>2255</v>
      </c>
      <c r="D30" s="139">
        <v>2294</v>
      </c>
      <c r="E30" s="154">
        <v>2050</v>
      </c>
      <c r="F30" s="75"/>
      <c r="G30" s="76"/>
      <c r="H30" s="76"/>
      <c r="I30" s="76"/>
      <c r="J30" s="76"/>
      <c r="K30" s="73"/>
      <c r="L30" s="71"/>
      <c r="M30" s="77"/>
      <c r="N30" s="70"/>
      <c r="O30" s="77"/>
      <c r="P30" s="77"/>
      <c r="Q30" s="70"/>
      <c r="R30" s="71"/>
      <c r="S30" s="70"/>
      <c r="T30" s="70"/>
      <c r="U30" s="70"/>
      <c r="V30" s="70"/>
    </row>
    <row r="31" spans="1:22" ht="14.25" customHeight="1">
      <c r="A31" s="153" t="s">
        <v>42</v>
      </c>
      <c r="B31" s="144">
        <v>4604</v>
      </c>
      <c r="C31" s="311">
        <v>2336</v>
      </c>
      <c r="D31" s="139">
        <v>2268</v>
      </c>
      <c r="E31" s="154">
        <v>2065</v>
      </c>
      <c r="F31" s="75"/>
      <c r="G31" s="76"/>
      <c r="H31" s="76"/>
      <c r="I31" s="76"/>
      <c r="J31" s="76"/>
      <c r="K31" s="73"/>
      <c r="L31" s="71"/>
      <c r="M31" s="77"/>
      <c r="N31" s="70"/>
      <c r="O31" s="77"/>
      <c r="P31" s="77"/>
      <c r="Q31" s="70"/>
      <c r="R31" s="71"/>
      <c r="S31" s="70"/>
      <c r="T31" s="70"/>
      <c r="U31" s="70"/>
      <c r="V31" s="70"/>
    </row>
    <row r="32" spans="1:22" ht="14.25" customHeight="1">
      <c r="A32" s="153" t="s">
        <v>183</v>
      </c>
      <c r="B32" s="144">
        <v>1670</v>
      </c>
      <c r="C32" s="311">
        <v>807</v>
      </c>
      <c r="D32" s="139">
        <v>863</v>
      </c>
      <c r="E32" s="154">
        <v>816</v>
      </c>
      <c r="F32" s="75"/>
      <c r="G32" s="76"/>
      <c r="H32" s="76"/>
      <c r="I32" s="76"/>
      <c r="J32" s="76"/>
      <c r="K32" s="73"/>
      <c r="L32" s="71"/>
      <c r="M32" s="77"/>
      <c r="N32" s="70"/>
      <c r="O32" s="77"/>
      <c r="P32" s="77"/>
      <c r="Q32" s="70"/>
      <c r="R32" s="71"/>
      <c r="S32" s="70"/>
      <c r="T32" s="70"/>
      <c r="U32" s="70"/>
      <c r="V32" s="70"/>
    </row>
    <row r="33" spans="1:22" ht="14.25" customHeight="1">
      <c r="A33" s="153" t="s">
        <v>184</v>
      </c>
      <c r="B33" s="144">
        <v>2474</v>
      </c>
      <c r="C33" s="311">
        <v>1222</v>
      </c>
      <c r="D33" s="139">
        <v>1252</v>
      </c>
      <c r="E33" s="154">
        <v>1046</v>
      </c>
      <c r="F33" s="75"/>
      <c r="G33" s="76"/>
      <c r="H33" s="76"/>
      <c r="I33" s="76"/>
      <c r="J33" s="76"/>
      <c r="K33" s="73"/>
      <c r="L33" s="71"/>
      <c r="M33" s="77"/>
      <c r="N33" s="70"/>
      <c r="O33" s="77"/>
      <c r="P33" s="77"/>
      <c r="Q33" s="70"/>
      <c r="R33" s="71"/>
      <c r="S33" s="70"/>
      <c r="T33" s="70"/>
      <c r="U33" s="70"/>
      <c r="V33" s="70"/>
    </row>
    <row r="34" spans="1:22" ht="14.25" customHeight="1">
      <c r="A34" s="153" t="s">
        <v>185</v>
      </c>
      <c r="B34" s="144">
        <v>986</v>
      </c>
      <c r="C34" s="311">
        <v>499</v>
      </c>
      <c r="D34" s="139">
        <v>487</v>
      </c>
      <c r="E34" s="154">
        <v>488</v>
      </c>
      <c r="F34" s="75"/>
      <c r="G34" s="76"/>
      <c r="H34" s="76"/>
      <c r="I34" s="76"/>
      <c r="J34" s="76"/>
      <c r="K34" s="73"/>
      <c r="L34" s="71"/>
      <c r="M34" s="77"/>
      <c r="N34" s="70"/>
      <c r="O34" s="77"/>
      <c r="P34" s="77"/>
      <c r="Q34" s="70"/>
      <c r="R34" s="71"/>
      <c r="S34" s="70"/>
      <c r="T34" s="70"/>
      <c r="U34" s="70"/>
      <c r="V34" s="70"/>
    </row>
    <row r="35" spans="1:22" ht="14.25" customHeight="1">
      <c r="A35" s="153" t="s">
        <v>186</v>
      </c>
      <c r="B35" s="144">
        <v>923</v>
      </c>
      <c r="C35" s="311">
        <v>477</v>
      </c>
      <c r="D35" s="139">
        <v>446</v>
      </c>
      <c r="E35" s="154">
        <v>399</v>
      </c>
      <c r="F35" s="75"/>
      <c r="G35" s="76"/>
      <c r="H35" s="76"/>
      <c r="I35" s="76"/>
      <c r="J35" s="76"/>
      <c r="K35" s="73"/>
      <c r="L35" s="71"/>
      <c r="M35" s="77"/>
      <c r="N35" s="70"/>
      <c r="O35" s="77"/>
      <c r="P35" s="77"/>
      <c r="Q35" s="70"/>
      <c r="R35" s="71"/>
      <c r="S35" s="70"/>
      <c r="T35" s="70"/>
      <c r="U35" s="70"/>
      <c r="V35" s="70"/>
    </row>
    <row r="36" spans="1:22" ht="14.25" customHeight="1">
      <c r="A36" s="153" t="s">
        <v>187</v>
      </c>
      <c r="B36" s="144">
        <v>1020</v>
      </c>
      <c r="C36" s="311">
        <v>492</v>
      </c>
      <c r="D36" s="139">
        <v>528</v>
      </c>
      <c r="E36" s="154">
        <v>468</v>
      </c>
      <c r="F36" s="75"/>
      <c r="G36" s="76"/>
      <c r="H36" s="76"/>
      <c r="I36" s="76"/>
      <c r="J36" s="76"/>
      <c r="K36" s="73"/>
      <c r="L36" s="71"/>
      <c r="M36" s="77"/>
      <c r="N36" s="70"/>
      <c r="O36" s="77"/>
      <c r="P36" s="77"/>
      <c r="Q36" s="70"/>
      <c r="R36" s="71"/>
      <c r="S36" s="70"/>
      <c r="T36" s="70"/>
      <c r="U36" s="70"/>
      <c r="V36" s="70"/>
    </row>
    <row r="37" spans="1:22" ht="14.25" customHeight="1">
      <c r="A37" s="153" t="s">
        <v>188</v>
      </c>
      <c r="B37" s="144">
        <v>2887</v>
      </c>
      <c r="C37" s="311">
        <v>1378</v>
      </c>
      <c r="D37" s="139">
        <v>1509</v>
      </c>
      <c r="E37" s="154">
        <v>1102</v>
      </c>
      <c r="F37" s="75"/>
      <c r="G37" s="76"/>
      <c r="H37" s="76"/>
      <c r="I37" s="76"/>
      <c r="J37" s="76"/>
      <c r="K37" s="73"/>
      <c r="L37" s="71"/>
      <c r="M37" s="77"/>
      <c r="N37" s="70"/>
      <c r="O37" s="77"/>
      <c r="P37" s="77"/>
      <c r="Q37" s="70"/>
      <c r="R37" s="71"/>
      <c r="S37" s="70"/>
      <c r="T37" s="70"/>
      <c r="U37" s="70"/>
      <c r="V37" s="70"/>
    </row>
    <row r="38" spans="1:22" ht="14.25" customHeight="1">
      <c r="A38" s="153" t="s">
        <v>189</v>
      </c>
      <c r="B38" s="144">
        <v>1371</v>
      </c>
      <c r="C38" s="311">
        <v>660</v>
      </c>
      <c r="D38" s="139">
        <v>711</v>
      </c>
      <c r="E38" s="154">
        <v>546</v>
      </c>
      <c r="F38" s="75"/>
      <c r="G38" s="76"/>
      <c r="H38" s="76"/>
      <c r="I38" s="76"/>
      <c r="J38" s="76"/>
      <c r="K38" s="73"/>
      <c r="L38" s="71"/>
      <c r="M38" s="77"/>
      <c r="N38" s="70"/>
      <c r="O38" s="77"/>
      <c r="P38" s="77"/>
      <c r="Q38" s="70"/>
      <c r="R38" s="71"/>
      <c r="S38" s="70"/>
      <c r="T38" s="70"/>
      <c r="U38" s="70"/>
      <c r="V38" s="70"/>
    </row>
    <row r="39" spans="1:22" ht="14.25" customHeight="1">
      <c r="A39" s="153" t="s">
        <v>190</v>
      </c>
      <c r="B39" s="144">
        <v>738</v>
      </c>
      <c r="C39" s="311">
        <v>372</v>
      </c>
      <c r="D39" s="139">
        <v>366</v>
      </c>
      <c r="E39" s="154">
        <v>303</v>
      </c>
      <c r="F39" s="75"/>
      <c r="G39" s="76"/>
      <c r="H39" s="76"/>
      <c r="I39" s="76"/>
      <c r="J39" s="76"/>
      <c r="K39" s="73"/>
      <c r="L39" s="71"/>
      <c r="M39" s="77"/>
      <c r="N39" s="70"/>
      <c r="O39" s="77"/>
      <c r="P39" s="77"/>
      <c r="Q39" s="70"/>
      <c r="R39" s="71"/>
      <c r="S39" s="70"/>
      <c r="T39" s="70"/>
      <c r="U39" s="70"/>
      <c r="V39" s="70"/>
    </row>
    <row r="40" spans="1:22" ht="14.25" customHeight="1">
      <c r="A40" s="153" t="s">
        <v>222</v>
      </c>
      <c r="B40" s="144"/>
      <c r="C40" s="310"/>
      <c r="D40" s="138"/>
      <c r="E40" s="152"/>
      <c r="F40" s="75"/>
      <c r="G40" s="76"/>
      <c r="H40" s="76"/>
      <c r="I40" s="76"/>
      <c r="J40" s="76"/>
      <c r="K40" s="73"/>
      <c r="L40" s="71"/>
      <c r="M40" s="77"/>
      <c r="N40" s="70"/>
      <c r="O40" s="77"/>
      <c r="P40" s="77"/>
      <c r="Q40" s="70"/>
      <c r="R40" s="71"/>
      <c r="S40" s="70"/>
      <c r="T40" s="70"/>
      <c r="U40" s="70"/>
      <c r="V40" s="70"/>
    </row>
    <row r="41" spans="1:22" ht="14.25" customHeight="1">
      <c r="A41" s="153" t="s">
        <v>5</v>
      </c>
      <c r="B41" s="144">
        <v>1096</v>
      </c>
      <c r="C41" s="311">
        <v>543</v>
      </c>
      <c r="D41" s="139">
        <v>553</v>
      </c>
      <c r="E41" s="154">
        <v>376</v>
      </c>
      <c r="F41" s="75"/>
      <c r="G41" s="76"/>
      <c r="H41" s="76"/>
      <c r="I41" s="76"/>
      <c r="J41" s="76"/>
      <c r="K41" s="73"/>
      <c r="L41" s="71"/>
      <c r="M41" s="77"/>
      <c r="N41" s="70"/>
      <c r="O41" s="77"/>
      <c r="P41" s="77"/>
      <c r="Q41" s="70"/>
      <c r="R41" s="71"/>
      <c r="S41" s="70"/>
      <c r="T41" s="70"/>
      <c r="U41" s="70"/>
      <c r="V41" s="70"/>
    </row>
    <row r="42" spans="1:22" ht="14.25" customHeight="1">
      <c r="A42" s="153" t="s">
        <v>6</v>
      </c>
      <c r="B42" s="144">
        <v>1218</v>
      </c>
      <c r="C42" s="311">
        <v>605</v>
      </c>
      <c r="D42" s="139">
        <v>613</v>
      </c>
      <c r="E42" s="154">
        <v>489</v>
      </c>
      <c r="F42" s="75"/>
      <c r="G42" s="76"/>
      <c r="H42" s="76"/>
      <c r="I42" s="76"/>
      <c r="J42" s="76"/>
      <c r="K42" s="73"/>
      <c r="L42" s="71"/>
      <c r="M42" s="77"/>
      <c r="N42" s="70"/>
      <c r="O42" s="77"/>
      <c r="P42" s="77"/>
      <c r="Q42" s="70"/>
      <c r="R42" s="71"/>
      <c r="S42" s="70"/>
      <c r="T42" s="70"/>
      <c r="U42" s="70"/>
      <c r="V42" s="70"/>
    </row>
    <row r="43" spans="1:22" ht="14.25" customHeight="1">
      <c r="A43" s="153" t="s">
        <v>8</v>
      </c>
      <c r="B43" s="144">
        <v>1627</v>
      </c>
      <c r="C43" s="311">
        <v>834</v>
      </c>
      <c r="D43" s="139">
        <v>793</v>
      </c>
      <c r="E43" s="154">
        <v>578</v>
      </c>
      <c r="F43" s="75"/>
      <c r="G43" s="76"/>
      <c r="H43" s="76"/>
      <c r="I43" s="76"/>
      <c r="J43" s="76"/>
      <c r="K43" s="73"/>
      <c r="L43" s="71"/>
      <c r="M43" s="77"/>
      <c r="N43" s="70"/>
      <c r="O43" s="77"/>
      <c r="P43" s="77"/>
      <c r="Q43" s="70"/>
      <c r="R43" s="74"/>
      <c r="S43" s="70"/>
      <c r="T43" s="70"/>
      <c r="U43" s="70"/>
      <c r="V43" s="70"/>
    </row>
    <row r="44" spans="1:22" ht="14.25" customHeight="1">
      <c r="A44" s="153" t="s">
        <v>10</v>
      </c>
      <c r="B44" s="144">
        <v>455</v>
      </c>
      <c r="C44" s="311">
        <v>229</v>
      </c>
      <c r="D44" s="139">
        <v>226</v>
      </c>
      <c r="E44" s="154">
        <v>175</v>
      </c>
      <c r="F44" s="75"/>
      <c r="G44" s="76"/>
      <c r="H44" s="76"/>
      <c r="I44" s="76"/>
      <c r="J44" s="76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ht="14.25" customHeight="1">
      <c r="A45" s="153" t="s">
        <v>11</v>
      </c>
      <c r="B45" s="145">
        <v>6</v>
      </c>
      <c r="C45" s="312">
        <v>3</v>
      </c>
      <c r="D45" s="140">
        <v>3</v>
      </c>
      <c r="E45" s="155">
        <v>2</v>
      </c>
      <c r="F45" s="75"/>
      <c r="G45" s="76"/>
      <c r="H45" s="76"/>
      <c r="I45" s="76"/>
      <c r="J45" s="76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ht="14.25" customHeight="1">
      <c r="A46" s="153" t="s">
        <v>12</v>
      </c>
      <c r="B46" s="145">
        <v>0</v>
      </c>
      <c r="C46" s="312">
        <v>0</v>
      </c>
      <c r="D46" s="140">
        <v>0</v>
      </c>
      <c r="E46" s="155">
        <v>0</v>
      </c>
      <c r="F46" s="75"/>
      <c r="G46" s="76"/>
      <c r="H46" s="76"/>
      <c r="I46" s="76"/>
      <c r="J46" s="7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ht="14.25" customHeight="1">
      <c r="A47" s="153" t="s">
        <v>13</v>
      </c>
      <c r="B47" s="145">
        <v>28</v>
      </c>
      <c r="C47" s="312">
        <v>19</v>
      </c>
      <c r="D47" s="140">
        <v>9</v>
      </c>
      <c r="E47" s="155">
        <v>28</v>
      </c>
      <c r="F47" s="75"/>
      <c r="G47" s="76"/>
      <c r="H47" s="76"/>
      <c r="I47" s="76"/>
      <c r="J47" s="7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14.25" customHeight="1">
      <c r="A48" s="153" t="s">
        <v>14</v>
      </c>
      <c r="B48" s="145">
        <v>0</v>
      </c>
      <c r="C48" s="312">
        <v>0</v>
      </c>
      <c r="D48" s="140">
        <v>0</v>
      </c>
      <c r="E48" s="155">
        <v>0</v>
      </c>
      <c r="F48" s="75"/>
      <c r="G48" s="76"/>
      <c r="H48" s="76"/>
      <c r="I48" s="76"/>
      <c r="J48" s="7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ht="14.25" customHeight="1">
      <c r="A49" s="153" t="s">
        <v>223</v>
      </c>
      <c r="B49" s="144"/>
      <c r="C49" s="310"/>
      <c r="D49" s="138"/>
      <c r="E49" s="154"/>
      <c r="F49" s="75"/>
      <c r="G49" s="76"/>
      <c r="H49" s="76"/>
      <c r="I49" s="76"/>
      <c r="J49" s="76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ht="14.25" customHeight="1">
      <c r="A50" s="153" t="s">
        <v>15</v>
      </c>
      <c r="B50" s="144">
        <v>7150</v>
      </c>
      <c r="C50" s="312">
        <v>3570</v>
      </c>
      <c r="D50" s="139">
        <v>3580</v>
      </c>
      <c r="E50" s="155">
        <v>2803</v>
      </c>
      <c r="F50" s="75"/>
      <c r="G50" s="76"/>
      <c r="H50" s="76"/>
      <c r="I50" s="76"/>
      <c r="J50" s="76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ht="14.25" customHeight="1">
      <c r="A51" s="153" t="s">
        <v>16</v>
      </c>
      <c r="B51" s="145">
        <v>31</v>
      </c>
      <c r="C51" s="312">
        <v>18</v>
      </c>
      <c r="D51" s="140">
        <v>13</v>
      </c>
      <c r="E51" s="155">
        <v>12</v>
      </c>
      <c r="F51" s="75"/>
      <c r="G51" s="76"/>
      <c r="H51" s="76"/>
      <c r="I51" s="76"/>
      <c r="J51" s="76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4.25" customHeight="1">
      <c r="A52" s="153" t="s">
        <v>17</v>
      </c>
      <c r="B52" s="144">
        <v>622</v>
      </c>
      <c r="C52" s="311">
        <v>300</v>
      </c>
      <c r="D52" s="139">
        <v>322</v>
      </c>
      <c r="E52" s="154">
        <v>283</v>
      </c>
      <c r="F52" s="75"/>
      <c r="G52" s="76"/>
      <c r="H52" s="76"/>
      <c r="I52" s="76"/>
      <c r="J52" s="76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ht="14.25" customHeight="1">
      <c r="A53" s="153" t="s">
        <v>43</v>
      </c>
      <c r="B53" s="144">
        <v>1131</v>
      </c>
      <c r="C53" s="311">
        <v>618</v>
      </c>
      <c r="D53" s="139">
        <v>513</v>
      </c>
      <c r="E53" s="154">
        <v>487</v>
      </c>
      <c r="F53" s="75"/>
      <c r="G53" s="76"/>
      <c r="H53" s="76"/>
      <c r="I53" s="76"/>
      <c r="J53" s="76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1:22" ht="14.25" customHeight="1">
      <c r="A54" s="153" t="s">
        <v>44</v>
      </c>
      <c r="B54" s="144">
        <v>582</v>
      </c>
      <c r="C54" s="311">
        <v>295</v>
      </c>
      <c r="D54" s="139">
        <v>287</v>
      </c>
      <c r="E54" s="154">
        <v>248</v>
      </c>
      <c r="F54" s="75"/>
      <c r="G54" s="76"/>
      <c r="H54" s="76"/>
      <c r="I54" s="76"/>
      <c r="J54" s="76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ht="14.25" customHeight="1">
      <c r="A55" s="153" t="s">
        <v>52</v>
      </c>
      <c r="B55" s="144">
        <v>1119</v>
      </c>
      <c r="C55" s="311">
        <v>551</v>
      </c>
      <c r="D55" s="139">
        <v>568</v>
      </c>
      <c r="E55" s="154">
        <v>601</v>
      </c>
      <c r="F55" s="75"/>
      <c r="G55" s="76"/>
      <c r="H55" s="76"/>
      <c r="I55" s="76"/>
      <c r="J55" s="76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ht="14.25" customHeight="1">
      <c r="A56" s="153" t="s">
        <v>55</v>
      </c>
      <c r="B56" s="144">
        <v>2770</v>
      </c>
      <c r="C56" s="311">
        <v>1412</v>
      </c>
      <c r="D56" s="139">
        <v>1358</v>
      </c>
      <c r="E56" s="154">
        <v>1466</v>
      </c>
      <c r="F56" s="75"/>
      <c r="G56" s="76"/>
      <c r="H56" s="76"/>
      <c r="I56" s="76"/>
      <c r="J56" s="76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2" ht="14.25" customHeight="1">
      <c r="A57" s="153" t="s">
        <v>56</v>
      </c>
      <c r="B57" s="144">
        <v>2080</v>
      </c>
      <c r="C57" s="311">
        <v>1058</v>
      </c>
      <c r="D57" s="139">
        <v>1022</v>
      </c>
      <c r="E57" s="154">
        <v>969</v>
      </c>
      <c r="F57" s="75"/>
      <c r="G57" s="76"/>
      <c r="H57" s="76"/>
      <c r="I57" s="76"/>
      <c r="J57" s="76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ht="14.25" customHeight="1">
      <c r="A58" s="153" t="s">
        <v>57</v>
      </c>
      <c r="B58" s="144">
        <v>688</v>
      </c>
      <c r="C58" s="311">
        <v>346</v>
      </c>
      <c r="D58" s="139">
        <v>342</v>
      </c>
      <c r="E58" s="154">
        <v>317</v>
      </c>
      <c r="F58" s="75"/>
      <c r="G58" s="76"/>
      <c r="H58" s="76"/>
      <c r="I58" s="76"/>
      <c r="J58" s="76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ht="14.25" customHeight="1">
      <c r="A59" s="153" t="s">
        <v>53</v>
      </c>
      <c r="B59" s="144">
        <v>2285</v>
      </c>
      <c r="C59" s="311">
        <v>1156</v>
      </c>
      <c r="D59" s="139">
        <v>1129</v>
      </c>
      <c r="E59" s="154">
        <v>1203</v>
      </c>
      <c r="F59" s="75"/>
      <c r="G59" s="76"/>
      <c r="H59" s="76"/>
      <c r="I59" s="76"/>
      <c r="J59" s="76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2" ht="14.25" customHeight="1">
      <c r="A60" s="153" t="s">
        <v>58</v>
      </c>
      <c r="B60" s="144">
        <v>1313</v>
      </c>
      <c r="C60" s="311">
        <v>659</v>
      </c>
      <c r="D60" s="139">
        <v>654</v>
      </c>
      <c r="E60" s="154">
        <v>688</v>
      </c>
      <c r="F60" s="75"/>
      <c r="G60" s="76"/>
      <c r="H60" s="76"/>
      <c r="I60" s="76"/>
      <c r="J60" s="76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ht="14.25" customHeight="1">
      <c r="A61" s="153" t="s">
        <v>59</v>
      </c>
      <c r="B61" s="144">
        <v>1292</v>
      </c>
      <c r="C61" s="311">
        <v>644</v>
      </c>
      <c r="D61" s="139">
        <v>648</v>
      </c>
      <c r="E61" s="154">
        <v>594</v>
      </c>
      <c r="F61" s="75"/>
      <c r="G61" s="76"/>
      <c r="H61" s="76"/>
      <c r="I61" s="76"/>
      <c r="J61" s="76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</row>
    <row r="62" spans="1:22" ht="14.25" customHeight="1">
      <c r="A62" s="153" t="s">
        <v>45</v>
      </c>
      <c r="B62" s="144">
        <v>857</v>
      </c>
      <c r="C62" s="311">
        <v>432</v>
      </c>
      <c r="D62" s="139">
        <v>425</v>
      </c>
      <c r="E62" s="154">
        <v>365</v>
      </c>
      <c r="F62" s="75"/>
      <c r="G62" s="76"/>
      <c r="H62" s="76"/>
      <c r="I62" s="76"/>
      <c r="J62" s="76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</row>
    <row r="63" spans="1:5" ht="14.25" customHeight="1">
      <c r="A63" s="153" t="s">
        <v>46</v>
      </c>
      <c r="B63" s="144">
        <v>2424</v>
      </c>
      <c r="C63" s="311">
        <v>1179</v>
      </c>
      <c r="D63" s="139">
        <v>1245</v>
      </c>
      <c r="E63" s="154">
        <v>1031</v>
      </c>
    </row>
    <row r="64" spans="1:5" ht="14.25" customHeight="1">
      <c r="A64" s="153" t="s">
        <v>47</v>
      </c>
      <c r="B64" s="144">
        <v>2362</v>
      </c>
      <c r="C64" s="311">
        <v>1206</v>
      </c>
      <c r="D64" s="139">
        <v>1156</v>
      </c>
      <c r="E64" s="154">
        <v>1026</v>
      </c>
    </row>
    <row r="65" spans="1:5" ht="14.25" customHeight="1">
      <c r="A65" s="153" t="s">
        <v>48</v>
      </c>
      <c r="B65" s="144">
        <v>998</v>
      </c>
      <c r="C65" s="311">
        <v>517</v>
      </c>
      <c r="D65" s="139">
        <v>481</v>
      </c>
      <c r="E65" s="154">
        <v>441</v>
      </c>
    </row>
    <row r="66" spans="1:5" ht="14.25" customHeight="1">
      <c r="A66" s="153" t="s">
        <v>49</v>
      </c>
      <c r="B66" s="144">
        <v>704</v>
      </c>
      <c r="C66" s="311">
        <v>358</v>
      </c>
      <c r="D66" s="139">
        <v>346</v>
      </c>
      <c r="E66" s="154">
        <v>308</v>
      </c>
    </row>
    <row r="67" spans="1:5" ht="14.25" customHeight="1">
      <c r="A67" s="153" t="s">
        <v>50</v>
      </c>
      <c r="B67" s="144">
        <v>3078</v>
      </c>
      <c r="C67" s="311">
        <v>1577</v>
      </c>
      <c r="D67" s="139">
        <v>1501</v>
      </c>
      <c r="E67" s="154">
        <v>1471</v>
      </c>
    </row>
    <row r="68" spans="1:5" ht="14.25" customHeight="1" thickBot="1">
      <c r="A68" s="156" t="s">
        <v>51</v>
      </c>
      <c r="B68" s="146">
        <v>2117</v>
      </c>
      <c r="C68" s="313">
        <v>1081</v>
      </c>
      <c r="D68" s="141">
        <v>1036</v>
      </c>
      <c r="E68" s="157">
        <v>861</v>
      </c>
    </row>
    <row r="69" spans="1:5" ht="14.25" customHeight="1">
      <c r="A69" s="365"/>
      <c r="B69" s="366"/>
      <c r="C69" s="367"/>
      <c r="D69" s="367"/>
      <c r="E69" s="368" t="s">
        <v>245</v>
      </c>
    </row>
    <row r="70" spans="1:5" ht="15.75" customHeight="1">
      <c r="A70" s="83" t="s">
        <v>18</v>
      </c>
      <c r="B70" s="13"/>
      <c r="C70" s="13"/>
      <c r="D70" s="12"/>
      <c r="E70" s="12"/>
    </row>
    <row r="71" spans="1:4" ht="13.5">
      <c r="A71" s="83" t="s">
        <v>182</v>
      </c>
      <c r="B71" s="13"/>
      <c r="C71" s="13"/>
      <c r="D71" s="12"/>
    </row>
    <row r="72" spans="1:4" ht="48.75" customHeight="1">
      <c r="A72" s="477"/>
      <c r="B72" s="477"/>
      <c r="C72" s="477"/>
      <c r="D72" s="477"/>
    </row>
    <row r="73" spans="1:6" ht="21.75" customHeight="1">
      <c r="A73" s="478"/>
      <c r="B73" s="478"/>
      <c r="C73" s="478"/>
      <c r="D73" s="478"/>
      <c r="F73" s="2"/>
    </row>
    <row r="81" ht="21.75" customHeight="1">
      <c r="A81" s="1"/>
    </row>
    <row r="82" ht="21.75" customHeight="1">
      <c r="A82" s="1"/>
    </row>
    <row r="83" ht="21.75" customHeight="1">
      <c r="A83" s="1"/>
    </row>
    <row r="84" ht="21.75" customHeight="1">
      <c r="A84" s="1"/>
    </row>
    <row r="85" ht="21.75" customHeight="1">
      <c r="A85" s="1"/>
    </row>
    <row r="86" ht="21.75" customHeight="1">
      <c r="A86" s="1"/>
    </row>
    <row r="87" ht="21.75" customHeight="1">
      <c r="A87" s="1"/>
    </row>
    <row r="88" ht="21.75" customHeight="1">
      <c r="A88" s="1"/>
    </row>
    <row r="89" ht="21.75" customHeight="1">
      <c r="A89" s="1"/>
    </row>
    <row r="90" ht="21.75" customHeight="1">
      <c r="A90" s="1"/>
    </row>
    <row r="91" ht="21.75" customHeight="1">
      <c r="A91" s="1"/>
    </row>
    <row r="92" ht="21.75" customHeight="1">
      <c r="A92" s="1"/>
    </row>
    <row r="93" ht="21.75" customHeight="1">
      <c r="A93" s="1"/>
    </row>
    <row r="94" ht="21.75" customHeight="1">
      <c r="A94" s="1"/>
    </row>
  </sheetData>
  <sheetProtection/>
  <mergeCells count="2">
    <mergeCell ref="A72:D72"/>
    <mergeCell ref="A73:D73"/>
  </mergeCells>
  <printOptions/>
  <pageMargins left="0.75" right="0.75" top="0.48" bottom="0.52" header="0.29" footer="0.3"/>
  <pageSetup horizontalDpi="600" verticalDpi="600" orientation="portrait" paperSize="9" scale="78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625" style="53" customWidth="1"/>
    <col min="2" max="2" width="6.625" style="53" bestFit="1" customWidth="1"/>
    <col min="3" max="5" width="6.625" style="54" bestFit="1" customWidth="1"/>
    <col min="6" max="6" width="16.625" style="54" customWidth="1"/>
    <col min="7" max="7" width="7.75390625" style="54" bestFit="1" customWidth="1"/>
    <col min="8" max="9" width="6.375" style="54" customWidth="1"/>
    <col min="10" max="10" width="7.00390625" style="54" customWidth="1"/>
    <col min="11" max="16384" width="9.00390625" style="53" customWidth="1"/>
  </cols>
  <sheetData>
    <row r="1" spans="1:10" s="8" customFormat="1" ht="18" customHeight="1">
      <c r="A1" s="4" t="s">
        <v>60</v>
      </c>
      <c r="B1" s="5"/>
      <c r="C1" s="39"/>
      <c r="D1" s="39"/>
      <c r="E1" s="39"/>
      <c r="F1" s="39"/>
      <c r="G1" s="44"/>
      <c r="H1" s="51"/>
      <c r="I1" s="52"/>
      <c r="J1" s="52"/>
    </row>
    <row r="2" ht="17.25">
      <c r="A2" s="9" t="s">
        <v>180</v>
      </c>
    </row>
    <row r="3" spans="1:10" ht="12.75" thickBot="1">
      <c r="A3" s="55"/>
      <c r="B3" s="55"/>
      <c r="C3" s="56"/>
      <c r="D3" s="56"/>
      <c r="E3" s="56"/>
      <c r="F3" s="56"/>
      <c r="G3" s="56"/>
      <c r="H3" s="56"/>
      <c r="I3" s="56"/>
      <c r="J3" s="57" t="s">
        <v>333</v>
      </c>
    </row>
    <row r="4" spans="1:10" ht="13.5" customHeight="1">
      <c r="A4" s="482" t="s">
        <v>105</v>
      </c>
      <c r="B4" s="484" t="s">
        <v>106</v>
      </c>
      <c r="C4" s="485"/>
      <c r="D4" s="485"/>
      <c r="E4" s="486" t="s">
        <v>342</v>
      </c>
      <c r="F4" s="488" t="s">
        <v>105</v>
      </c>
      <c r="G4" s="479" t="s">
        <v>106</v>
      </c>
      <c r="H4" s="479"/>
      <c r="I4" s="479"/>
      <c r="J4" s="480" t="s">
        <v>342</v>
      </c>
    </row>
    <row r="5" spans="1:10" ht="13.5" customHeight="1">
      <c r="A5" s="483"/>
      <c r="B5" s="223" t="s">
        <v>66</v>
      </c>
      <c r="C5" s="318" t="s">
        <v>2</v>
      </c>
      <c r="D5" s="222" t="s">
        <v>3</v>
      </c>
      <c r="E5" s="487"/>
      <c r="F5" s="489"/>
      <c r="G5" s="227" t="s">
        <v>66</v>
      </c>
      <c r="H5" s="325" t="s">
        <v>2</v>
      </c>
      <c r="I5" s="222" t="s">
        <v>3</v>
      </c>
      <c r="J5" s="481"/>
    </row>
    <row r="6" spans="1:10" ht="24" customHeight="1">
      <c r="A6" s="159" t="s">
        <v>107</v>
      </c>
      <c r="B6" s="224">
        <v>2704</v>
      </c>
      <c r="C6" s="319">
        <v>1347</v>
      </c>
      <c r="D6" s="314">
        <v>1357</v>
      </c>
      <c r="E6" s="163">
        <v>1079</v>
      </c>
      <c r="F6" s="58" t="s">
        <v>110</v>
      </c>
      <c r="G6" s="224">
        <v>1456</v>
      </c>
      <c r="H6" s="326">
        <v>749</v>
      </c>
      <c r="I6" s="314">
        <v>707</v>
      </c>
      <c r="J6" s="167">
        <v>658</v>
      </c>
    </row>
    <row r="7" spans="1:10" ht="24" customHeight="1">
      <c r="A7" s="160" t="s">
        <v>109</v>
      </c>
      <c r="B7" s="225">
        <v>943</v>
      </c>
      <c r="C7" s="320">
        <v>479</v>
      </c>
      <c r="D7" s="315">
        <v>464</v>
      </c>
      <c r="E7" s="164">
        <v>360</v>
      </c>
      <c r="F7" s="58" t="s">
        <v>112</v>
      </c>
      <c r="G7" s="225">
        <v>6691</v>
      </c>
      <c r="H7" s="327">
        <v>3321</v>
      </c>
      <c r="I7" s="315">
        <v>3370</v>
      </c>
      <c r="J7" s="168">
        <v>3048</v>
      </c>
    </row>
    <row r="8" spans="1:10" ht="24" customHeight="1">
      <c r="A8" s="160" t="s">
        <v>111</v>
      </c>
      <c r="B8" s="225">
        <v>1555</v>
      </c>
      <c r="C8" s="320">
        <v>765</v>
      </c>
      <c r="D8" s="315">
        <v>790</v>
      </c>
      <c r="E8" s="164">
        <v>595</v>
      </c>
      <c r="F8" s="58" t="s">
        <v>114</v>
      </c>
      <c r="G8" s="225">
        <v>3022</v>
      </c>
      <c r="H8" s="327">
        <v>1470</v>
      </c>
      <c r="I8" s="315">
        <v>1552</v>
      </c>
      <c r="J8" s="168">
        <v>1279</v>
      </c>
    </row>
    <row r="9" spans="1:10" ht="24" customHeight="1">
      <c r="A9" s="160" t="s">
        <v>113</v>
      </c>
      <c r="B9" s="225">
        <v>1111</v>
      </c>
      <c r="C9" s="320">
        <v>512</v>
      </c>
      <c r="D9" s="315">
        <v>599</v>
      </c>
      <c r="E9" s="164">
        <v>487</v>
      </c>
      <c r="F9" s="58" t="s">
        <v>116</v>
      </c>
      <c r="G9" s="225">
        <v>2887</v>
      </c>
      <c r="H9" s="327">
        <v>1378</v>
      </c>
      <c r="I9" s="315">
        <v>1509</v>
      </c>
      <c r="J9" s="168">
        <v>1102</v>
      </c>
    </row>
    <row r="10" spans="1:10" ht="24" customHeight="1">
      <c r="A10" s="160" t="s">
        <v>115</v>
      </c>
      <c r="B10" s="225">
        <v>3189</v>
      </c>
      <c r="C10" s="320">
        <v>1617</v>
      </c>
      <c r="D10" s="315">
        <v>1572</v>
      </c>
      <c r="E10" s="164">
        <v>1275</v>
      </c>
      <c r="F10" s="58" t="s">
        <v>118</v>
      </c>
      <c r="G10" s="225">
        <v>1688</v>
      </c>
      <c r="H10" s="327">
        <v>857</v>
      </c>
      <c r="I10" s="315">
        <v>831</v>
      </c>
      <c r="J10" s="168">
        <v>715</v>
      </c>
    </row>
    <row r="11" spans="1:10" ht="24" customHeight="1">
      <c r="A11" s="160" t="s">
        <v>117</v>
      </c>
      <c r="B11" s="225">
        <v>2505</v>
      </c>
      <c r="C11" s="320">
        <v>1228</v>
      </c>
      <c r="D11" s="315">
        <v>1277</v>
      </c>
      <c r="E11" s="164">
        <v>1026</v>
      </c>
      <c r="F11" s="59" t="s">
        <v>120</v>
      </c>
      <c r="G11" s="225">
        <v>1229</v>
      </c>
      <c r="H11" s="327">
        <v>591</v>
      </c>
      <c r="I11" s="315">
        <v>638</v>
      </c>
      <c r="J11" s="168">
        <v>434</v>
      </c>
    </row>
    <row r="12" spans="1:10" ht="24" customHeight="1">
      <c r="A12" s="160" t="s">
        <v>119</v>
      </c>
      <c r="B12" s="225">
        <v>2867</v>
      </c>
      <c r="C12" s="320">
        <v>1404</v>
      </c>
      <c r="D12" s="315">
        <v>1463</v>
      </c>
      <c r="E12" s="164">
        <v>1184</v>
      </c>
      <c r="F12" s="58" t="s">
        <v>122</v>
      </c>
      <c r="G12" s="225">
        <v>1095</v>
      </c>
      <c r="H12" s="327">
        <v>542</v>
      </c>
      <c r="I12" s="315">
        <v>553</v>
      </c>
      <c r="J12" s="168">
        <v>375</v>
      </c>
    </row>
    <row r="13" spans="1:10" ht="24" customHeight="1">
      <c r="A13" s="160" t="s">
        <v>121</v>
      </c>
      <c r="B13" s="225">
        <v>1555</v>
      </c>
      <c r="C13" s="320">
        <v>765</v>
      </c>
      <c r="D13" s="315">
        <v>790</v>
      </c>
      <c r="E13" s="164">
        <v>673</v>
      </c>
      <c r="F13" s="58" t="s">
        <v>124</v>
      </c>
      <c r="G13" s="225">
        <v>1206</v>
      </c>
      <c r="H13" s="327">
        <v>604</v>
      </c>
      <c r="I13" s="315">
        <v>602</v>
      </c>
      <c r="J13" s="168">
        <v>502</v>
      </c>
    </row>
    <row r="14" spans="1:10" ht="24" customHeight="1">
      <c r="A14" s="160" t="s">
        <v>123</v>
      </c>
      <c r="B14" s="225">
        <v>2767</v>
      </c>
      <c r="C14" s="320">
        <v>1404</v>
      </c>
      <c r="D14" s="315">
        <v>1363</v>
      </c>
      <c r="E14" s="164">
        <v>1203</v>
      </c>
      <c r="F14" s="58" t="s">
        <v>126</v>
      </c>
      <c r="G14" s="225">
        <v>832</v>
      </c>
      <c r="H14" s="327">
        <v>426</v>
      </c>
      <c r="I14" s="315">
        <v>406</v>
      </c>
      <c r="J14" s="168">
        <v>290</v>
      </c>
    </row>
    <row r="15" spans="1:10" ht="24" customHeight="1">
      <c r="A15" s="160" t="s">
        <v>125</v>
      </c>
      <c r="B15" s="225">
        <v>2663</v>
      </c>
      <c r="C15" s="320">
        <v>1353</v>
      </c>
      <c r="D15" s="315">
        <v>1310</v>
      </c>
      <c r="E15" s="164">
        <v>1130</v>
      </c>
      <c r="F15" s="58" t="s">
        <v>128</v>
      </c>
      <c r="G15" s="225">
        <v>767</v>
      </c>
      <c r="H15" s="327">
        <v>396</v>
      </c>
      <c r="I15" s="315">
        <v>371</v>
      </c>
      <c r="J15" s="168">
        <v>279</v>
      </c>
    </row>
    <row r="16" spans="1:10" ht="24" customHeight="1">
      <c r="A16" s="160" t="s">
        <v>127</v>
      </c>
      <c r="B16" s="225">
        <v>2852</v>
      </c>
      <c r="C16" s="320">
        <v>1464</v>
      </c>
      <c r="D16" s="315">
        <v>1388</v>
      </c>
      <c r="E16" s="164">
        <v>1377</v>
      </c>
      <c r="F16" s="58" t="s">
        <v>130</v>
      </c>
      <c r="G16" s="225">
        <v>530</v>
      </c>
      <c r="H16" s="327">
        <v>265</v>
      </c>
      <c r="I16" s="315">
        <v>265</v>
      </c>
      <c r="J16" s="168">
        <v>202</v>
      </c>
    </row>
    <row r="17" spans="1:10" ht="24" customHeight="1">
      <c r="A17" s="160" t="s">
        <v>129</v>
      </c>
      <c r="B17" s="225">
        <v>3062</v>
      </c>
      <c r="C17" s="320">
        <v>1563</v>
      </c>
      <c r="D17" s="315">
        <v>1499</v>
      </c>
      <c r="E17" s="164">
        <v>1310</v>
      </c>
      <c r="F17" s="58" t="s">
        <v>132</v>
      </c>
      <c r="G17" s="225">
        <v>3991</v>
      </c>
      <c r="H17" s="327">
        <v>2018</v>
      </c>
      <c r="I17" s="315">
        <v>1973</v>
      </c>
      <c r="J17" s="168">
        <v>1537</v>
      </c>
    </row>
    <row r="18" spans="1:10" ht="24" customHeight="1">
      <c r="A18" s="160" t="s">
        <v>131</v>
      </c>
      <c r="B18" s="225">
        <v>1223</v>
      </c>
      <c r="C18" s="320">
        <v>622</v>
      </c>
      <c r="D18" s="315">
        <v>601</v>
      </c>
      <c r="E18" s="164">
        <v>502</v>
      </c>
      <c r="F18" s="58" t="s">
        <v>134</v>
      </c>
      <c r="G18" s="225">
        <v>1630</v>
      </c>
      <c r="H18" s="327">
        <v>808</v>
      </c>
      <c r="I18" s="315">
        <v>822</v>
      </c>
      <c r="J18" s="168">
        <v>579</v>
      </c>
    </row>
    <row r="19" spans="1:10" ht="24" customHeight="1">
      <c r="A19" s="160" t="s">
        <v>133</v>
      </c>
      <c r="B19" s="225">
        <v>1605</v>
      </c>
      <c r="C19" s="320">
        <v>820</v>
      </c>
      <c r="D19" s="315">
        <v>785</v>
      </c>
      <c r="E19" s="164">
        <v>642</v>
      </c>
      <c r="F19" s="58" t="s">
        <v>135</v>
      </c>
      <c r="G19" s="225">
        <v>2590</v>
      </c>
      <c r="H19" s="327">
        <v>1300</v>
      </c>
      <c r="I19" s="315">
        <v>1290</v>
      </c>
      <c r="J19" s="168">
        <v>1117</v>
      </c>
    </row>
    <row r="20" spans="1:10" ht="24" customHeight="1">
      <c r="A20" s="160" t="s">
        <v>36</v>
      </c>
      <c r="B20" s="225">
        <v>1308</v>
      </c>
      <c r="C20" s="320">
        <v>648</v>
      </c>
      <c r="D20" s="315">
        <v>660</v>
      </c>
      <c r="E20" s="164">
        <v>710</v>
      </c>
      <c r="F20" s="58" t="s">
        <v>50</v>
      </c>
      <c r="G20" s="225">
        <v>3227</v>
      </c>
      <c r="H20" s="327">
        <v>1645</v>
      </c>
      <c r="I20" s="315">
        <v>1582</v>
      </c>
      <c r="J20" s="168">
        <v>1558</v>
      </c>
    </row>
    <row r="21" spans="1:10" ht="24" customHeight="1">
      <c r="A21" s="160" t="s">
        <v>136</v>
      </c>
      <c r="B21" s="225">
        <v>1446</v>
      </c>
      <c r="C21" s="320">
        <v>726</v>
      </c>
      <c r="D21" s="315">
        <v>720</v>
      </c>
      <c r="E21" s="164">
        <v>655</v>
      </c>
      <c r="F21" s="58" t="s">
        <v>51</v>
      </c>
      <c r="G21" s="225">
        <v>2143</v>
      </c>
      <c r="H21" s="327">
        <v>1097</v>
      </c>
      <c r="I21" s="315">
        <v>1046</v>
      </c>
      <c r="J21" s="168">
        <v>871</v>
      </c>
    </row>
    <row r="22" spans="1:10" ht="24" customHeight="1">
      <c r="A22" s="160" t="s">
        <v>137</v>
      </c>
      <c r="B22" s="225">
        <v>2571</v>
      </c>
      <c r="C22" s="320">
        <v>1295</v>
      </c>
      <c r="D22" s="315">
        <v>1276</v>
      </c>
      <c r="E22" s="164">
        <v>1113</v>
      </c>
      <c r="F22" s="58" t="s">
        <v>45</v>
      </c>
      <c r="G22" s="225">
        <v>903</v>
      </c>
      <c r="H22" s="327">
        <v>457</v>
      </c>
      <c r="I22" s="315">
        <v>446</v>
      </c>
      <c r="J22" s="168">
        <v>382</v>
      </c>
    </row>
    <row r="23" spans="1:10" ht="24" customHeight="1">
      <c r="A23" s="160" t="s">
        <v>138</v>
      </c>
      <c r="B23" s="225">
        <v>1840</v>
      </c>
      <c r="C23" s="320">
        <v>892</v>
      </c>
      <c r="D23" s="315">
        <v>948</v>
      </c>
      <c r="E23" s="164">
        <v>886</v>
      </c>
      <c r="F23" s="58" t="s">
        <v>46</v>
      </c>
      <c r="G23" s="225">
        <v>2434</v>
      </c>
      <c r="H23" s="327">
        <v>1184</v>
      </c>
      <c r="I23" s="315">
        <v>1250</v>
      </c>
      <c r="J23" s="168">
        <v>1034</v>
      </c>
    </row>
    <row r="24" spans="1:10" ht="24" customHeight="1">
      <c r="A24" s="160" t="s">
        <v>139</v>
      </c>
      <c r="B24" s="225">
        <v>584</v>
      </c>
      <c r="C24" s="320">
        <v>288</v>
      </c>
      <c r="D24" s="315">
        <v>296</v>
      </c>
      <c r="E24" s="164">
        <v>304</v>
      </c>
      <c r="F24" s="58" t="s">
        <v>47</v>
      </c>
      <c r="G24" s="225">
        <v>2362</v>
      </c>
      <c r="H24" s="327">
        <v>1206</v>
      </c>
      <c r="I24" s="315">
        <v>1156</v>
      </c>
      <c r="J24" s="168">
        <v>1026</v>
      </c>
    </row>
    <row r="25" spans="1:10" ht="24" customHeight="1">
      <c r="A25" s="160" t="s">
        <v>140</v>
      </c>
      <c r="B25" s="225">
        <v>1397</v>
      </c>
      <c r="C25" s="320">
        <v>697</v>
      </c>
      <c r="D25" s="315">
        <v>700</v>
      </c>
      <c r="E25" s="164">
        <v>647</v>
      </c>
      <c r="F25" s="58" t="s">
        <v>141</v>
      </c>
      <c r="G25" s="225">
        <v>1702</v>
      </c>
      <c r="H25" s="327">
        <v>875</v>
      </c>
      <c r="I25" s="315">
        <v>827</v>
      </c>
      <c r="J25" s="168">
        <v>749</v>
      </c>
    </row>
    <row r="26" spans="1:10" ht="24" customHeight="1">
      <c r="A26" s="160" t="s">
        <v>143</v>
      </c>
      <c r="B26" s="225">
        <v>858</v>
      </c>
      <c r="C26" s="320">
        <v>410</v>
      </c>
      <c r="D26" s="315">
        <v>448</v>
      </c>
      <c r="E26" s="164">
        <v>395</v>
      </c>
      <c r="F26" s="58" t="s">
        <v>142</v>
      </c>
      <c r="G26" s="225">
        <v>1747</v>
      </c>
      <c r="H26" s="327">
        <v>878</v>
      </c>
      <c r="I26" s="315">
        <v>869</v>
      </c>
      <c r="J26" s="168">
        <v>904</v>
      </c>
    </row>
    <row r="27" spans="1:10" ht="24" customHeight="1">
      <c r="A27" s="160" t="s">
        <v>145</v>
      </c>
      <c r="B27" s="225">
        <v>1241</v>
      </c>
      <c r="C27" s="321">
        <v>598</v>
      </c>
      <c r="D27" s="316">
        <v>643</v>
      </c>
      <c r="E27" s="165">
        <v>670</v>
      </c>
      <c r="F27" s="58" t="s">
        <v>144</v>
      </c>
      <c r="G27" s="225">
        <v>1270</v>
      </c>
      <c r="H27" s="327">
        <v>640</v>
      </c>
      <c r="I27" s="315">
        <v>630</v>
      </c>
      <c r="J27" s="168">
        <v>665</v>
      </c>
    </row>
    <row r="28" spans="1:10" ht="24" customHeight="1">
      <c r="A28" s="160" t="s">
        <v>147</v>
      </c>
      <c r="B28" s="225">
        <v>505</v>
      </c>
      <c r="C28" s="320">
        <v>256</v>
      </c>
      <c r="D28" s="315">
        <v>249</v>
      </c>
      <c r="E28" s="164">
        <v>256</v>
      </c>
      <c r="F28" s="58" t="s">
        <v>146</v>
      </c>
      <c r="G28" s="225">
        <v>1292</v>
      </c>
      <c r="H28" s="327">
        <v>644</v>
      </c>
      <c r="I28" s="315">
        <v>648</v>
      </c>
      <c r="J28" s="168">
        <v>594</v>
      </c>
    </row>
    <row r="29" spans="1:10" ht="24" customHeight="1">
      <c r="A29" s="161" t="s">
        <v>149</v>
      </c>
      <c r="B29" s="225">
        <v>1680</v>
      </c>
      <c r="C29" s="320">
        <v>818</v>
      </c>
      <c r="D29" s="315">
        <v>862</v>
      </c>
      <c r="E29" s="164">
        <v>752</v>
      </c>
      <c r="F29" s="58" t="s">
        <v>148</v>
      </c>
      <c r="G29" s="225">
        <v>1614</v>
      </c>
      <c r="H29" s="327">
        <v>831</v>
      </c>
      <c r="I29" s="315">
        <v>783</v>
      </c>
      <c r="J29" s="168">
        <v>824</v>
      </c>
    </row>
    <row r="30" spans="1:10" ht="24" customHeight="1">
      <c r="A30" s="160" t="s">
        <v>151</v>
      </c>
      <c r="B30" s="225">
        <v>1580</v>
      </c>
      <c r="C30" s="320">
        <v>798</v>
      </c>
      <c r="D30" s="315">
        <v>782</v>
      </c>
      <c r="E30" s="164">
        <v>705</v>
      </c>
      <c r="F30" s="58" t="s">
        <v>150</v>
      </c>
      <c r="G30" s="225">
        <v>2770</v>
      </c>
      <c r="H30" s="327">
        <v>1412</v>
      </c>
      <c r="I30" s="315">
        <v>1358</v>
      </c>
      <c r="J30" s="168">
        <v>1466</v>
      </c>
    </row>
    <row r="31" spans="1:10" ht="24" customHeight="1">
      <c r="A31" s="160" t="s">
        <v>153</v>
      </c>
      <c r="B31" s="225">
        <v>1694</v>
      </c>
      <c r="C31" s="320">
        <v>830</v>
      </c>
      <c r="D31" s="315">
        <v>864</v>
      </c>
      <c r="E31" s="164">
        <v>751</v>
      </c>
      <c r="F31" s="58" t="s">
        <v>152</v>
      </c>
      <c r="G31" s="225">
        <v>2760</v>
      </c>
      <c r="H31" s="327">
        <v>1401</v>
      </c>
      <c r="I31" s="315">
        <v>1359</v>
      </c>
      <c r="J31" s="168">
        <v>1283</v>
      </c>
    </row>
    <row r="32" spans="1:11" ht="24" customHeight="1" thickBot="1">
      <c r="A32" s="160" t="s">
        <v>154</v>
      </c>
      <c r="B32" s="225">
        <v>2855</v>
      </c>
      <c r="C32" s="320">
        <v>1425</v>
      </c>
      <c r="D32" s="315">
        <v>1430</v>
      </c>
      <c r="E32" s="164">
        <v>1299</v>
      </c>
      <c r="F32" s="158" t="s">
        <v>17</v>
      </c>
      <c r="G32" s="228">
        <v>622</v>
      </c>
      <c r="H32" s="328">
        <v>300</v>
      </c>
      <c r="I32" s="323">
        <v>322</v>
      </c>
      <c r="J32" s="169">
        <v>283</v>
      </c>
      <c r="K32" s="60"/>
    </row>
    <row r="33" spans="1:10" ht="24" customHeight="1" thickBot="1" thickTop="1">
      <c r="A33" s="162" t="s">
        <v>108</v>
      </c>
      <c r="B33" s="226">
        <v>3686</v>
      </c>
      <c r="C33" s="322">
        <v>1865</v>
      </c>
      <c r="D33" s="317">
        <v>1821</v>
      </c>
      <c r="E33" s="166">
        <v>1706</v>
      </c>
      <c r="F33" s="61" t="s">
        <v>1</v>
      </c>
      <c r="G33" s="363">
        <f>SUM(B6:B33,G6:G32)</f>
        <v>108306</v>
      </c>
      <c r="H33" s="329">
        <f>SUM(C6:C33,H6:H32)</f>
        <v>54184</v>
      </c>
      <c r="I33" s="324">
        <f>SUM(D6:D33,I6:I32)</f>
        <v>54122</v>
      </c>
      <c r="J33" s="56">
        <f>SUM(E6:E33,J6:J32)</f>
        <v>47448</v>
      </c>
    </row>
    <row r="34" spans="1:10" ht="24" customHeight="1">
      <c r="A34" s="84" t="s">
        <v>241</v>
      </c>
      <c r="J34" s="62"/>
    </row>
    <row r="35" ht="24" customHeight="1">
      <c r="J35" s="443" t="s">
        <v>19</v>
      </c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sheetProtection/>
  <mergeCells count="6">
    <mergeCell ref="G4:I4"/>
    <mergeCell ref="J4:J5"/>
    <mergeCell ref="A4:A5"/>
    <mergeCell ref="B4:D4"/>
    <mergeCell ref="E4:E5"/>
    <mergeCell ref="F4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5.75390625" style="15" customWidth="1"/>
    <col min="2" max="13" width="8.125" style="15" customWidth="1"/>
    <col min="14" max="14" width="9.75390625" style="15" bestFit="1" customWidth="1"/>
    <col min="15" max="15" width="9.125" style="15" bestFit="1" customWidth="1"/>
    <col min="16" max="16384" width="9.00390625" style="15" customWidth="1"/>
  </cols>
  <sheetData>
    <row r="1" spans="1:8" s="8" customFormat="1" ht="18" customHeight="1">
      <c r="A1" s="4" t="s">
        <v>60</v>
      </c>
      <c r="B1" s="5"/>
      <c r="C1" s="5"/>
      <c r="D1" s="5"/>
      <c r="E1" s="5"/>
      <c r="F1" s="5"/>
      <c r="G1" s="6"/>
      <c r="H1" s="7"/>
    </row>
    <row r="2" ht="17.25">
      <c r="A2" s="14" t="s">
        <v>61</v>
      </c>
    </row>
    <row r="3" spans="1:13" ht="15" customHeight="1" thickBot="1">
      <c r="A3" s="88" t="s">
        <v>216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 t="s">
        <v>343</v>
      </c>
    </row>
    <row r="4" spans="1:13" ht="15" customHeight="1">
      <c r="A4" s="490" t="s">
        <v>62</v>
      </c>
      <c r="B4" s="492" t="s">
        <v>63</v>
      </c>
      <c r="C4" s="493"/>
      <c r="D4" s="493"/>
      <c r="E4" s="494"/>
      <c r="F4" s="492" t="s">
        <v>64</v>
      </c>
      <c r="G4" s="493"/>
      <c r="H4" s="493"/>
      <c r="I4" s="494"/>
      <c r="J4" s="495" t="s">
        <v>65</v>
      </c>
      <c r="K4" s="493"/>
      <c r="L4" s="493"/>
      <c r="M4" s="496"/>
    </row>
    <row r="5" spans="1:13" ht="30" customHeight="1">
      <c r="A5" s="491"/>
      <c r="B5" s="202" t="s">
        <v>66</v>
      </c>
      <c r="C5" s="237" t="s">
        <v>2</v>
      </c>
      <c r="D5" s="369" t="s">
        <v>3</v>
      </c>
      <c r="E5" s="370" t="s">
        <v>334</v>
      </c>
      <c r="F5" s="202" t="s">
        <v>66</v>
      </c>
      <c r="G5" s="237" t="s">
        <v>2</v>
      </c>
      <c r="H5" s="369" t="s">
        <v>3</v>
      </c>
      <c r="I5" s="370" t="s">
        <v>334</v>
      </c>
      <c r="J5" s="198" t="s">
        <v>66</v>
      </c>
      <c r="K5" s="237" t="s">
        <v>2</v>
      </c>
      <c r="L5" s="369" t="s">
        <v>3</v>
      </c>
      <c r="M5" s="371" t="s">
        <v>334</v>
      </c>
    </row>
    <row r="6" spans="1:13" ht="14.25" customHeight="1">
      <c r="A6" s="15" t="s">
        <v>230</v>
      </c>
      <c r="B6" s="176">
        <f aca="true" t="shared" si="0" ref="B6:B57">SUM(C6:D6)</f>
        <v>10049</v>
      </c>
      <c r="C6" s="335">
        <v>5048</v>
      </c>
      <c r="D6" s="330">
        <v>5001</v>
      </c>
      <c r="E6" s="177">
        <v>2636</v>
      </c>
      <c r="F6" s="176">
        <f aca="true" t="shared" si="1" ref="F6:F57">SUM(G6:H6)</f>
        <v>3493</v>
      </c>
      <c r="G6" s="335">
        <v>1740</v>
      </c>
      <c r="H6" s="330">
        <v>1753</v>
      </c>
      <c r="I6" s="177">
        <v>591</v>
      </c>
      <c r="J6" s="174">
        <f aca="true" t="shared" si="2" ref="J6:J57">SUM(K6:L6)</f>
        <v>2797</v>
      </c>
      <c r="K6" s="335">
        <v>1387</v>
      </c>
      <c r="L6" s="330">
        <v>1410</v>
      </c>
      <c r="M6" s="170">
        <v>512</v>
      </c>
    </row>
    <row r="7" spans="1:13" ht="14.25" customHeight="1">
      <c r="A7" s="15">
        <v>38</v>
      </c>
      <c r="B7" s="178">
        <f t="shared" si="0"/>
        <v>11352</v>
      </c>
      <c r="C7" s="336">
        <v>5649</v>
      </c>
      <c r="D7" s="331">
        <v>5703</v>
      </c>
      <c r="E7" s="179">
        <v>2930</v>
      </c>
      <c r="F7" s="178">
        <f t="shared" si="1"/>
        <v>3490</v>
      </c>
      <c r="G7" s="336">
        <v>1731</v>
      </c>
      <c r="H7" s="331">
        <v>1759</v>
      </c>
      <c r="I7" s="179">
        <v>597</v>
      </c>
      <c r="J7" s="175">
        <f t="shared" si="2"/>
        <v>3094</v>
      </c>
      <c r="K7" s="336">
        <v>1548</v>
      </c>
      <c r="L7" s="331">
        <v>1546</v>
      </c>
      <c r="M7" s="18">
        <v>606</v>
      </c>
    </row>
    <row r="8" spans="1:13" ht="14.25" customHeight="1">
      <c r="A8" s="15">
        <v>39</v>
      </c>
      <c r="B8" s="178">
        <f t="shared" si="0"/>
        <v>13281</v>
      </c>
      <c r="C8" s="336">
        <v>6675</v>
      </c>
      <c r="D8" s="331">
        <v>6606</v>
      </c>
      <c r="E8" s="179">
        <v>3615</v>
      </c>
      <c r="F8" s="178">
        <f t="shared" si="1"/>
        <v>3511</v>
      </c>
      <c r="G8" s="336">
        <v>1746</v>
      </c>
      <c r="H8" s="331">
        <v>1765</v>
      </c>
      <c r="I8" s="179">
        <v>622</v>
      </c>
      <c r="J8" s="175">
        <f t="shared" si="2"/>
        <v>3372</v>
      </c>
      <c r="K8" s="336">
        <v>1685</v>
      </c>
      <c r="L8" s="331">
        <v>1687</v>
      </c>
      <c r="M8" s="18">
        <v>693</v>
      </c>
    </row>
    <row r="9" spans="1:13" ht="14.25" customHeight="1">
      <c r="A9" s="15">
        <v>40</v>
      </c>
      <c r="B9" s="178">
        <f t="shared" si="0"/>
        <v>15821</v>
      </c>
      <c r="C9" s="336">
        <v>7962</v>
      </c>
      <c r="D9" s="331">
        <v>7859</v>
      </c>
      <c r="E9" s="179">
        <v>4439</v>
      </c>
      <c r="F9" s="178">
        <f t="shared" si="1"/>
        <v>3508</v>
      </c>
      <c r="G9" s="336">
        <v>1744</v>
      </c>
      <c r="H9" s="331">
        <v>1764</v>
      </c>
      <c r="I9" s="179">
        <v>631</v>
      </c>
      <c r="J9" s="175">
        <f t="shared" si="2"/>
        <v>4220</v>
      </c>
      <c r="K9" s="336">
        <v>2114</v>
      </c>
      <c r="L9" s="331">
        <v>2106</v>
      </c>
      <c r="M9" s="18">
        <v>968</v>
      </c>
    </row>
    <row r="10" spans="1:13" ht="14.25" customHeight="1">
      <c r="A10" s="15">
        <v>41</v>
      </c>
      <c r="B10" s="178">
        <f t="shared" si="0"/>
        <v>18841</v>
      </c>
      <c r="C10" s="336">
        <v>9488</v>
      </c>
      <c r="D10" s="331">
        <v>9353</v>
      </c>
      <c r="E10" s="179">
        <v>5401</v>
      </c>
      <c r="F10" s="178">
        <f t="shared" si="1"/>
        <v>3480</v>
      </c>
      <c r="G10" s="336">
        <v>1732</v>
      </c>
      <c r="H10" s="331">
        <v>1748</v>
      </c>
      <c r="I10" s="179">
        <v>643</v>
      </c>
      <c r="J10" s="175">
        <f t="shared" si="2"/>
        <v>5768</v>
      </c>
      <c r="K10" s="336">
        <v>2883</v>
      </c>
      <c r="L10" s="331">
        <v>2885</v>
      </c>
      <c r="M10" s="18">
        <v>1473</v>
      </c>
    </row>
    <row r="11" spans="1:13" ht="14.25" customHeight="1">
      <c r="A11" s="15">
        <v>42</v>
      </c>
      <c r="B11" s="178">
        <f t="shared" si="0"/>
        <v>23294</v>
      </c>
      <c r="C11" s="336">
        <v>11695</v>
      </c>
      <c r="D11" s="331">
        <v>11599</v>
      </c>
      <c r="E11" s="179">
        <v>6771</v>
      </c>
      <c r="F11" s="178">
        <f t="shared" si="1"/>
        <v>3566</v>
      </c>
      <c r="G11" s="336">
        <v>1771</v>
      </c>
      <c r="H11" s="331">
        <v>1795</v>
      </c>
      <c r="I11" s="179">
        <v>676</v>
      </c>
      <c r="J11" s="175">
        <f t="shared" si="2"/>
        <v>6845</v>
      </c>
      <c r="K11" s="336">
        <v>3432</v>
      </c>
      <c r="L11" s="331">
        <v>3413</v>
      </c>
      <c r="M11" s="18">
        <v>1783</v>
      </c>
    </row>
    <row r="12" spans="1:13" ht="14.25" customHeight="1">
      <c r="A12" s="15">
        <v>43</v>
      </c>
      <c r="B12" s="178">
        <f t="shared" si="0"/>
        <v>27798</v>
      </c>
      <c r="C12" s="336">
        <v>14016</v>
      </c>
      <c r="D12" s="331">
        <v>13782</v>
      </c>
      <c r="E12" s="179">
        <v>8142</v>
      </c>
      <c r="F12" s="178">
        <f t="shared" si="1"/>
        <v>3579</v>
      </c>
      <c r="G12" s="336">
        <v>1780</v>
      </c>
      <c r="H12" s="331">
        <v>1799</v>
      </c>
      <c r="I12" s="179">
        <v>689</v>
      </c>
      <c r="J12" s="175">
        <f t="shared" si="2"/>
        <v>8026</v>
      </c>
      <c r="K12" s="336">
        <v>4009</v>
      </c>
      <c r="L12" s="331">
        <v>4017</v>
      </c>
      <c r="M12" s="18">
        <v>2161</v>
      </c>
    </row>
    <row r="13" spans="1:13" ht="14.25" customHeight="1">
      <c r="A13" s="15">
        <v>44</v>
      </c>
      <c r="B13" s="178">
        <f t="shared" si="0"/>
        <v>32132</v>
      </c>
      <c r="C13" s="336">
        <v>16161</v>
      </c>
      <c r="D13" s="331">
        <v>15971</v>
      </c>
      <c r="E13" s="179">
        <v>9442</v>
      </c>
      <c r="F13" s="178">
        <f t="shared" si="1"/>
        <v>3655</v>
      </c>
      <c r="G13" s="336">
        <v>1827</v>
      </c>
      <c r="H13" s="331">
        <v>1828</v>
      </c>
      <c r="I13" s="179">
        <v>735</v>
      </c>
      <c r="J13" s="175">
        <f t="shared" si="2"/>
        <v>9779</v>
      </c>
      <c r="K13" s="336">
        <v>4867</v>
      </c>
      <c r="L13" s="331">
        <v>4912</v>
      </c>
      <c r="M13" s="18">
        <v>2690</v>
      </c>
    </row>
    <row r="14" spans="1:13" ht="14.25" customHeight="1">
      <c r="A14" s="15">
        <v>45</v>
      </c>
      <c r="B14" s="178">
        <f t="shared" si="0"/>
        <v>36781</v>
      </c>
      <c r="C14" s="336">
        <v>18502</v>
      </c>
      <c r="D14" s="331">
        <v>18279</v>
      </c>
      <c r="E14" s="179">
        <v>10827</v>
      </c>
      <c r="F14" s="178">
        <f t="shared" si="1"/>
        <v>3798</v>
      </c>
      <c r="G14" s="336">
        <v>1909</v>
      </c>
      <c r="H14" s="331">
        <v>1889</v>
      </c>
      <c r="I14" s="179">
        <v>802</v>
      </c>
      <c r="J14" s="175">
        <f t="shared" si="2"/>
        <v>11440</v>
      </c>
      <c r="K14" s="336">
        <v>5692</v>
      </c>
      <c r="L14" s="331">
        <v>5748</v>
      </c>
      <c r="M14" s="18">
        <v>3178</v>
      </c>
    </row>
    <row r="15" spans="1:13" ht="14.25" customHeight="1">
      <c r="A15" s="15">
        <v>46</v>
      </c>
      <c r="B15" s="178">
        <f t="shared" si="0"/>
        <v>40336</v>
      </c>
      <c r="C15" s="336">
        <v>20344</v>
      </c>
      <c r="D15" s="331">
        <v>19992</v>
      </c>
      <c r="E15" s="179">
        <v>11965</v>
      </c>
      <c r="F15" s="178">
        <f t="shared" si="1"/>
        <v>4067</v>
      </c>
      <c r="G15" s="336">
        <v>2051</v>
      </c>
      <c r="H15" s="331">
        <v>2016</v>
      </c>
      <c r="I15" s="179">
        <v>901</v>
      </c>
      <c r="J15" s="175">
        <f t="shared" si="2"/>
        <v>12843</v>
      </c>
      <c r="K15" s="336">
        <v>6428</v>
      </c>
      <c r="L15" s="331">
        <v>6415</v>
      </c>
      <c r="M15" s="18">
        <v>3556</v>
      </c>
    </row>
    <row r="16" spans="1:13" ht="14.25" customHeight="1">
      <c r="A16" s="15">
        <v>47</v>
      </c>
      <c r="B16" s="178">
        <f t="shared" si="0"/>
        <v>43310</v>
      </c>
      <c r="C16" s="336">
        <v>21879</v>
      </c>
      <c r="D16" s="331">
        <v>21431</v>
      </c>
      <c r="E16" s="179">
        <v>12822</v>
      </c>
      <c r="F16" s="178">
        <f t="shared" si="1"/>
        <v>4140</v>
      </c>
      <c r="G16" s="336">
        <v>2102</v>
      </c>
      <c r="H16" s="331">
        <v>2038</v>
      </c>
      <c r="I16" s="179">
        <v>927</v>
      </c>
      <c r="J16" s="175">
        <f t="shared" si="2"/>
        <v>14200</v>
      </c>
      <c r="K16" s="336">
        <v>7086</v>
      </c>
      <c r="L16" s="331">
        <v>7114</v>
      </c>
      <c r="M16" s="18">
        <v>3951</v>
      </c>
    </row>
    <row r="17" spans="1:13" ht="14.25" customHeight="1">
      <c r="A17" s="15">
        <v>48</v>
      </c>
      <c r="B17" s="178">
        <f t="shared" si="0"/>
        <v>45849</v>
      </c>
      <c r="C17" s="336">
        <v>23100</v>
      </c>
      <c r="D17" s="331">
        <v>22749</v>
      </c>
      <c r="E17" s="179">
        <v>13690</v>
      </c>
      <c r="F17" s="178">
        <f t="shared" si="1"/>
        <v>4162</v>
      </c>
      <c r="G17" s="336">
        <v>2120</v>
      </c>
      <c r="H17" s="331">
        <v>2042</v>
      </c>
      <c r="I17" s="179">
        <v>932</v>
      </c>
      <c r="J17" s="175">
        <f t="shared" si="2"/>
        <v>15481</v>
      </c>
      <c r="K17" s="336">
        <v>7749</v>
      </c>
      <c r="L17" s="331">
        <v>7732</v>
      </c>
      <c r="M17" s="18">
        <v>4328</v>
      </c>
    </row>
    <row r="18" spans="1:13" ht="14.25" customHeight="1">
      <c r="A18" s="15">
        <v>49</v>
      </c>
      <c r="B18" s="178">
        <f t="shared" si="0"/>
        <v>47756</v>
      </c>
      <c r="C18" s="336">
        <v>24041</v>
      </c>
      <c r="D18" s="331">
        <v>23715</v>
      </c>
      <c r="E18" s="179">
        <v>14314</v>
      </c>
      <c r="F18" s="178">
        <f t="shared" si="1"/>
        <v>4175</v>
      </c>
      <c r="G18" s="336">
        <v>2130</v>
      </c>
      <c r="H18" s="331">
        <v>2045</v>
      </c>
      <c r="I18" s="179">
        <v>949</v>
      </c>
      <c r="J18" s="175">
        <f t="shared" si="2"/>
        <v>15916</v>
      </c>
      <c r="K18" s="336">
        <v>7980</v>
      </c>
      <c r="L18" s="331">
        <v>7936</v>
      </c>
      <c r="M18" s="18">
        <v>4408</v>
      </c>
    </row>
    <row r="19" spans="1:13" ht="14.25" customHeight="1">
      <c r="A19" s="15">
        <v>50</v>
      </c>
      <c r="B19" s="178">
        <f t="shared" si="0"/>
        <v>49346</v>
      </c>
      <c r="C19" s="336">
        <v>24785</v>
      </c>
      <c r="D19" s="331">
        <v>24561</v>
      </c>
      <c r="E19" s="179">
        <v>14796</v>
      </c>
      <c r="F19" s="178">
        <f t="shared" si="1"/>
        <v>4218</v>
      </c>
      <c r="G19" s="336">
        <v>2135</v>
      </c>
      <c r="H19" s="331">
        <v>2083</v>
      </c>
      <c r="I19" s="179">
        <v>962</v>
      </c>
      <c r="J19" s="175">
        <f t="shared" si="2"/>
        <v>16231</v>
      </c>
      <c r="K19" s="336">
        <v>8130</v>
      </c>
      <c r="L19" s="331">
        <v>8101</v>
      </c>
      <c r="M19" s="18">
        <v>4516</v>
      </c>
    </row>
    <row r="20" spans="1:13" ht="14.25" customHeight="1">
      <c r="A20" s="15">
        <v>51</v>
      </c>
      <c r="B20" s="178">
        <f t="shared" si="0"/>
        <v>50815</v>
      </c>
      <c r="C20" s="336">
        <v>25547</v>
      </c>
      <c r="D20" s="331">
        <v>25268</v>
      </c>
      <c r="E20" s="179">
        <v>15286</v>
      </c>
      <c r="F20" s="178">
        <f t="shared" si="1"/>
        <v>4251</v>
      </c>
      <c r="G20" s="336">
        <v>2155</v>
      </c>
      <c r="H20" s="331">
        <v>2096</v>
      </c>
      <c r="I20" s="179">
        <v>976</v>
      </c>
      <c r="J20" s="175">
        <f t="shared" si="2"/>
        <v>16797</v>
      </c>
      <c r="K20" s="336">
        <v>8432</v>
      </c>
      <c r="L20" s="331">
        <v>8365</v>
      </c>
      <c r="M20" s="18">
        <v>4673</v>
      </c>
    </row>
    <row r="21" spans="1:13" ht="14.25" customHeight="1">
      <c r="A21" s="15">
        <v>52</v>
      </c>
      <c r="B21" s="178">
        <f t="shared" si="0"/>
        <v>51889</v>
      </c>
      <c r="C21" s="336">
        <v>26144</v>
      </c>
      <c r="D21" s="331">
        <v>25745</v>
      </c>
      <c r="E21" s="179">
        <v>15607</v>
      </c>
      <c r="F21" s="178">
        <f t="shared" si="1"/>
        <v>4247</v>
      </c>
      <c r="G21" s="336">
        <v>2168</v>
      </c>
      <c r="H21" s="331">
        <v>2079</v>
      </c>
      <c r="I21" s="179">
        <v>985</v>
      </c>
      <c r="J21" s="175">
        <f t="shared" si="2"/>
        <v>17071</v>
      </c>
      <c r="K21" s="336">
        <v>8570</v>
      </c>
      <c r="L21" s="331">
        <v>8501</v>
      </c>
      <c r="M21" s="18">
        <v>4782</v>
      </c>
    </row>
    <row r="22" spans="1:13" ht="14.25" customHeight="1">
      <c r="A22" s="15">
        <v>53</v>
      </c>
      <c r="B22" s="178">
        <f t="shared" si="0"/>
        <v>52511</v>
      </c>
      <c r="C22" s="336">
        <v>26459</v>
      </c>
      <c r="D22" s="331">
        <v>26052</v>
      </c>
      <c r="E22" s="179">
        <v>15913</v>
      </c>
      <c r="F22" s="178">
        <f t="shared" si="1"/>
        <v>4264</v>
      </c>
      <c r="G22" s="336">
        <v>2177</v>
      </c>
      <c r="H22" s="331">
        <v>2087</v>
      </c>
      <c r="I22" s="179">
        <v>1006</v>
      </c>
      <c r="J22" s="175">
        <f t="shared" si="2"/>
        <v>18540</v>
      </c>
      <c r="K22" s="336">
        <v>9289</v>
      </c>
      <c r="L22" s="331">
        <v>9251</v>
      </c>
      <c r="M22" s="18">
        <v>5318</v>
      </c>
    </row>
    <row r="23" spans="1:13" ht="14.25" customHeight="1">
      <c r="A23" s="15">
        <v>54</v>
      </c>
      <c r="B23" s="178">
        <f t="shared" si="0"/>
        <v>53062</v>
      </c>
      <c r="C23" s="336">
        <v>26719</v>
      </c>
      <c r="D23" s="331">
        <v>26343</v>
      </c>
      <c r="E23" s="179">
        <v>16067</v>
      </c>
      <c r="F23" s="178">
        <f t="shared" si="1"/>
        <v>4272</v>
      </c>
      <c r="G23" s="336">
        <v>2169</v>
      </c>
      <c r="H23" s="331">
        <v>2103</v>
      </c>
      <c r="I23" s="179">
        <v>1008</v>
      </c>
      <c r="J23" s="175">
        <f t="shared" si="2"/>
        <v>20031</v>
      </c>
      <c r="K23" s="336">
        <v>10075</v>
      </c>
      <c r="L23" s="331">
        <v>9956</v>
      </c>
      <c r="M23" s="18">
        <v>5750</v>
      </c>
    </row>
    <row r="24" spans="1:13" ht="14.25" customHeight="1">
      <c r="A24" s="15">
        <v>55</v>
      </c>
      <c r="B24" s="178">
        <f t="shared" si="0"/>
        <v>53027</v>
      </c>
      <c r="C24" s="336">
        <v>26741</v>
      </c>
      <c r="D24" s="331">
        <v>26286</v>
      </c>
      <c r="E24" s="179">
        <v>16212</v>
      </c>
      <c r="F24" s="178">
        <f t="shared" si="1"/>
        <v>4293</v>
      </c>
      <c r="G24" s="336">
        <v>2170</v>
      </c>
      <c r="H24" s="331">
        <v>2123</v>
      </c>
      <c r="I24" s="179">
        <v>1012</v>
      </c>
      <c r="J24" s="175">
        <f t="shared" si="2"/>
        <v>22267</v>
      </c>
      <c r="K24" s="336">
        <v>11283</v>
      </c>
      <c r="L24" s="331">
        <v>10984</v>
      </c>
      <c r="M24" s="18">
        <v>6399</v>
      </c>
    </row>
    <row r="25" spans="1:13" ht="14.25" customHeight="1">
      <c r="A25" s="15">
        <v>56</v>
      </c>
      <c r="B25" s="178">
        <f t="shared" si="0"/>
        <v>53241</v>
      </c>
      <c r="C25" s="336">
        <v>26851</v>
      </c>
      <c r="D25" s="331">
        <v>26390</v>
      </c>
      <c r="E25" s="179">
        <v>16401</v>
      </c>
      <c r="F25" s="178">
        <f t="shared" si="1"/>
        <v>4293</v>
      </c>
      <c r="G25" s="336">
        <v>2183</v>
      </c>
      <c r="H25" s="331">
        <v>2110</v>
      </c>
      <c r="I25" s="179">
        <v>1031</v>
      </c>
      <c r="J25" s="175">
        <f t="shared" si="2"/>
        <v>22992</v>
      </c>
      <c r="K25" s="336">
        <v>11619</v>
      </c>
      <c r="L25" s="331">
        <v>11373</v>
      </c>
      <c r="M25" s="18">
        <v>6642</v>
      </c>
    </row>
    <row r="26" spans="1:13" ht="14.25" customHeight="1">
      <c r="A26" s="15">
        <v>57</v>
      </c>
      <c r="B26" s="178">
        <f t="shared" si="0"/>
        <v>53637</v>
      </c>
      <c r="C26" s="336">
        <v>26996</v>
      </c>
      <c r="D26" s="331">
        <v>26641</v>
      </c>
      <c r="E26" s="179">
        <v>16608</v>
      </c>
      <c r="F26" s="178">
        <f t="shared" si="1"/>
        <v>4305</v>
      </c>
      <c r="G26" s="336">
        <v>2188</v>
      </c>
      <c r="H26" s="331">
        <v>2117</v>
      </c>
      <c r="I26" s="179">
        <v>1039</v>
      </c>
      <c r="J26" s="175">
        <f t="shared" si="2"/>
        <v>23599</v>
      </c>
      <c r="K26" s="336">
        <v>11859</v>
      </c>
      <c r="L26" s="331">
        <v>11740</v>
      </c>
      <c r="M26" s="18">
        <v>6945</v>
      </c>
    </row>
    <row r="27" spans="1:13" ht="14.25" customHeight="1">
      <c r="A27" s="15">
        <v>58</v>
      </c>
      <c r="B27" s="178">
        <f t="shared" si="0"/>
        <v>53849</v>
      </c>
      <c r="C27" s="336">
        <v>27152</v>
      </c>
      <c r="D27" s="331">
        <v>26697</v>
      </c>
      <c r="E27" s="179">
        <v>16824</v>
      </c>
      <c r="F27" s="178">
        <f t="shared" si="1"/>
        <v>4333</v>
      </c>
      <c r="G27" s="336">
        <v>2214</v>
      </c>
      <c r="H27" s="331">
        <v>2119</v>
      </c>
      <c r="I27" s="179">
        <v>1042</v>
      </c>
      <c r="J27" s="175">
        <f t="shared" si="2"/>
        <v>24499</v>
      </c>
      <c r="K27" s="336">
        <v>12347</v>
      </c>
      <c r="L27" s="331">
        <v>12152</v>
      </c>
      <c r="M27" s="18">
        <v>7301</v>
      </c>
    </row>
    <row r="28" spans="1:13" ht="14.25" customHeight="1">
      <c r="A28" s="15">
        <v>59</v>
      </c>
      <c r="B28" s="178">
        <f t="shared" si="0"/>
        <v>54016</v>
      </c>
      <c r="C28" s="336">
        <v>27232</v>
      </c>
      <c r="D28" s="331">
        <v>26784</v>
      </c>
      <c r="E28" s="179">
        <v>17076</v>
      </c>
      <c r="F28" s="178">
        <f t="shared" si="1"/>
        <v>4354</v>
      </c>
      <c r="G28" s="336">
        <v>2211</v>
      </c>
      <c r="H28" s="331">
        <v>2143</v>
      </c>
      <c r="I28" s="179">
        <v>1067</v>
      </c>
      <c r="J28" s="175">
        <f t="shared" si="2"/>
        <v>26148</v>
      </c>
      <c r="K28" s="336">
        <v>13145</v>
      </c>
      <c r="L28" s="331">
        <v>13003</v>
      </c>
      <c r="M28" s="18">
        <v>7848</v>
      </c>
    </row>
    <row r="29" spans="1:13" ht="14.25" customHeight="1">
      <c r="A29" s="15">
        <v>60</v>
      </c>
      <c r="B29" s="178">
        <f t="shared" si="0"/>
        <v>54265</v>
      </c>
      <c r="C29" s="336">
        <v>27372</v>
      </c>
      <c r="D29" s="331">
        <v>26893</v>
      </c>
      <c r="E29" s="179">
        <v>17287</v>
      </c>
      <c r="F29" s="178">
        <f t="shared" si="1"/>
        <v>4355</v>
      </c>
      <c r="G29" s="336">
        <v>2220</v>
      </c>
      <c r="H29" s="331">
        <v>2135</v>
      </c>
      <c r="I29" s="179">
        <v>1073</v>
      </c>
      <c r="J29" s="175">
        <f t="shared" si="2"/>
        <v>27016</v>
      </c>
      <c r="K29" s="336">
        <v>13606</v>
      </c>
      <c r="L29" s="331">
        <v>13410</v>
      </c>
      <c r="M29" s="18">
        <v>8215</v>
      </c>
    </row>
    <row r="30" spans="1:13" ht="14.25" customHeight="1">
      <c r="A30" s="15">
        <v>61</v>
      </c>
      <c r="B30" s="178">
        <f t="shared" si="0"/>
        <v>54987</v>
      </c>
      <c r="C30" s="336">
        <v>27672</v>
      </c>
      <c r="D30" s="331">
        <v>27315</v>
      </c>
      <c r="E30" s="179">
        <v>17659</v>
      </c>
      <c r="F30" s="178">
        <f t="shared" si="1"/>
        <v>4315</v>
      </c>
      <c r="G30" s="336">
        <v>2193</v>
      </c>
      <c r="H30" s="331">
        <v>2122</v>
      </c>
      <c r="I30" s="179">
        <v>1071</v>
      </c>
      <c r="J30" s="175">
        <f t="shared" si="2"/>
        <v>28223</v>
      </c>
      <c r="K30" s="336">
        <v>14256</v>
      </c>
      <c r="L30" s="331">
        <v>13967</v>
      </c>
      <c r="M30" s="18">
        <v>8682</v>
      </c>
    </row>
    <row r="31" spans="1:13" ht="14.25" customHeight="1">
      <c r="A31" s="15">
        <v>62</v>
      </c>
      <c r="B31" s="178">
        <f t="shared" si="0"/>
        <v>56501</v>
      </c>
      <c r="C31" s="336">
        <v>28533</v>
      </c>
      <c r="D31" s="331">
        <v>27968</v>
      </c>
      <c r="E31" s="179">
        <v>18531</v>
      </c>
      <c r="F31" s="178">
        <f t="shared" si="1"/>
        <v>4323</v>
      </c>
      <c r="G31" s="336">
        <v>2203</v>
      </c>
      <c r="H31" s="331">
        <v>2120</v>
      </c>
      <c r="I31" s="179">
        <v>1077</v>
      </c>
      <c r="J31" s="175">
        <f t="shared" si="2"/>
        <v>29391</v>
      </c>
      <c r="K31" s="336">
        <v>14847</v>
      </c>
      <c r="L31" s="331">
        <v>14544</v>
      </c>
      <c r="M31" s="18">
        <v>9287</v>
      </c>
    </row>
    <row r="32" spans="1:13" ht="14.25" customHeight="1">
      <c r="A32" s="15">
        <v>63</v>
      </c>
      <c r="B32" s="178">
        <f t="shared" si="0"/>
        <v>56988</v>
      </c>
      <c r="C32" s="336">
        <v>28855</v>
      </c>
      <c r="D32" s="331">
        <v>28133</v>
      </c>
      <c r="E32" s="179">
        <v>18984</v>
      </c>
      <c r="F32" s="178">
        <f t="shared" si="1"/>
        <v>4334</v>
      </c>
      <c r="G32" s="336">
        <v>2216</v>
      </c>
      <c r="H32" s="331">
        <v>2118</v>
      </c>
      <c r="I32" s="179">
        <v>1088</v>
      </c>
      <c r="J32" s="175">
        <f t="shared" si="2"/>
        <v>31175</v>
      </c>
      <c r="K32" s="336">
        <v>15748</v>
      </c>
      <c r="L32" s="331">
        <v>15427</v>
      </c>
      <c r="M32" s="18">
        <v>10127</v>
      </c>
    </row>
    <row r="33" spans="1:13" ht="14.25" customHeight="1">
      <c r="A33" s="15" t="s">
        <v>231</v>
      </c>
      <c r="B33" s="178">
        <f t="shared" si="0"/>
        <v>57090</v>
      </c>
      <c r="C33" s="336">
        <v>28962</v>
      </c>
      <c r="D33" s="331">
        <v>28128</v>
      </c>
      <c r="E33" s="179">
        <v>19317</v>
      </c>
      <c r="F33" s="178">
        <f t="shared" si="1"/>
        <v>4324</v>
      </c>
      <c r="G33" s="336">
        <v>2225</v>
      </c>
      <c r="H33" s="331">
        <v>2099</v>
      </c>
      <c r="I33" s="179">
        <v>1106</v>
      </c>
      <c r="J33" s="175">
        <f t="shared" si="2"/>
        <v>32218</v>
      </c>
      <c r="K33" s="336">
        <v>16347</v>
      </c>
      <c r="L33" s="331">
        <v>15871</v>
      </c>
      <c r="M33" s="18">
        <v>10645</v>
      </c>
    </row>
    <row r="34" spans="1:13" ht="14.25" customHeight="1">
      <c r="A34" s="19">
        <v>2</v>
      </c>
      <c r="B34" s="178">
        <f t="shared" si="0"/>
        <v>57280</v>
      </c>
      <c r="C34" s="336">
        <v>29004</v>
      </c>
      <c r="D34" s="331">
        <v>28276</v>
      </c>
      <c r="E34" s="179">
        <v>19693</v>
      </c>
      <c r="F34" s="178">
        <f t="shared" si="1"/>
        <v>4358</v>
      </c>
      <c r="G34" s="336">
        <v>2235</v>
      </c>
      <c r="H34" s="331">
        <v>2123</v>
      </c>
      <c r="I34" s="179">
        <v>1112</v>
      </c>
      <c r="J34" s="175">
        <f t="shared" si="2"/>
        <v>32708</v>
      </c>
      <c r="K34" s="336">
        <v>16604</v>
      </c>
      <c r="L34" s="331">
        <v>16104</v>
      </c>
      <c r="M34" s="18">
        <v>10951</v>
      </c>
    </row>
    <row r="35" spans="1:13" ht="14.25" customHeight="1">
      <c r="A35" s="15">
        <v>3</v>
      </c>
      <c r="B35" s="178">
        <f t="shared" si="0"/>
        <v>57499</v>
      </c>
      <c r="C35" s="336">
        <v>29244</v>
      </c>
      <c r="D35" s="331">
        <v>28255</v>
      </c>
      <c r="E35" s="179">
        <v>20167</v>
      </c>
      <c r="F35" s="178">
        <f t="shared" si="1"/>
        <v>4377</v>
      </c>
      <c r="G35" s="336">
        <v>2243</v>
      </c>
      <c r="H35" s="331">
        <v>2134</v>
      </c>
      <c r="I35" s="179">
        <v>1129</v>
      </c>
      <c r="J35" s="175">
        <f t="shared" si="2"/>
        <v>33002</v>
      </c>
      <c r="K35" s="336">
        <v>16752</v>
      </c>
      <c r="L35" s="331">
        <v>16250</v>
      </c>
      <c r="M35" s="18">
        <v>11265</v>
      </c>
    </row>
    <row r="36" spans="1:13" ht="14.25" customHeight="1">
      <c r="A36" s="15">
        <v>4</v>
      </c>
      <c r="B36" s="178">
        <f t="shared" si="0"/>
        <v>57692</v>
      </c>
      <c r="C36" s="336">
        <v>29360</v>
      </c>
      <c r="D36" s="331">
        <v>28332</v>
      </c>
      <c r="E36" s="179">
        <v>20619</v>
      </c>
      <c r="F36" s="178">
        <f t="shared" si="1"/>
        <v>4396</v>
      </c>
      <c r="G36" s="336">
        <v>2251</v>
      </c>
      <c r="H36" s="331">
        <v>2145</v>
      </c>
      <c r="I36" s="179">
        <v>1157</v>
      </c>
      <c r="J36" s="175">
        <f t="shared" si="2"/>
        <v>33339</v>
      </c>
      <c r="K36" s="336">
        <v>16928</v>
      </c>
      <c r="L36" s="331">
        <v>16411</v>
      </c>
      <c r="M36" s="18">
        <v>11526</v>
      </c>
    </row>
    <row r="37" spans="1:13" ht="14.25" customHeight="1">
      <c r="A37" s="15">
        <v>5</v>
      </c>
      <c r="B37" s="178">
        <f t="shared" si="0"/>
        <v>57314</v>
      </c>
      <c r="C37" s="336">
        <v>29168</v>
      </c>
      <c r="D37" s="331">
        <v>28146</v>
      </c>
      <c r="E37" s="179">
        <v>20707</v>
      </c>
      <c r="F37" s="178">
        <f t="shared" si="1"/>
        <v>4352</v>
      </c>
      <c r="G37" s="336">
        <v>2218</v>
      </c>
      <c r="H37" s="331">
        <v>2134</v>
      </c>
      <c r="I37" s="179">
        <v>1157</v>
      </c>
      <c r="J37" s="175">
        <f t="shared" si="2"/>
        <v>33273</v>
      </c>
      <c r="K37" s="336">
        <v>16876</v>
      </c>
      <c r="L37" s="331">
        <v>16397</v>
      </c>
      <c r="M37" s="18">
        <v>11634</v>
      </c>
    </row>
    <row r="38" spans="1:13" ht="14.25" customHeight="1">
      <c r="A38" s="15">
        <v>6</v>
      </c>
      <c r="B38" s="178">
        <f t="shared" si="0"/>
        <v>58064</v>
      </c>
      <c r="C38" s="336">
        <v>29578</v>
      </c>
      <c r="D38" s="331">
        <v>28486</v>
      </c>
      <c r="E38" s="179">
        <v>21264</v>
      </c>
      <c r="F38" s="178">
        <f t="shared" si="1"/>
        <v>4383</v>
      </c>
      <c r="G38" s="336">
        <v>2230</v>
      </c>
      <c r="H38" s="331">
        <v>2153</v>
      </c>
      <c r="I38" s="179">
        <v>1185</v>
      </c>
      <c r="J38" s="175">
        <f t="shared" si="2"/>
        <v>33398</v>
      </c>
      <c r="K38" s="336">
        <v>16963</v>
      </c>
      <c r="L38" s="331">
        <v>16435</v>
      </c>
      <c r="M38" s="18">
        <v>11837</v>
      </c>
    </row>
    <row r="39" spans="1:13" ht="14.25" customHeight="1">
      <c r="A39" s="15">
        <v>7</v>
      </c>
      <c r="B39" s="178">
        <f t="shared" si="0"/>
        <v>58307</v>
      </c>
      <c r="C39" s="336">
        <v>29626</v>
      </c>
      <c r="D39" s="331">
        <v>28681</v>
      </c>
      <c r="E39" s="179">
        <v>21470</v>
      </c>
      <c r="F39" s="178">
        <f t="shared" si="1"/>
        <v>4426</v>
      </c>
      <c r="G39" s="336">
        <v>2254</v>
      </c>
      <c r="H39" s="331">
        <v>2172</v>
      </c>
      <c r="I39" s="179">
        <v>1209</v>
      </c>
      <c r="J39" s="175">
        <f t="shared" si="2"/>
        <v>33288</v>
      </c>
      <c r="K39" s="336">
        <v>16824</v>
      </c>
      <c r="L39" s="331">
        <v>16464</v>
      </c>
      <c r="M39" s="18">
        <v>11978</v>
      </c>
    </row>
    <row r="40" spans="1:13" ht="14.25" customHeight="1">
      <c r="A40" s="15">
        <v>8</v>
      </c>
      <c r="B40" s="178">
        <f t="shared" si="0"/>
        <v>58383</v>
      </c>
      <c r="C40" s="336">
        <v>29611</v>
      </c>
      <c r="D40" s="331">
        <v>28772</v>
      </c>
      <c r="E40" s="179">
        <v>21742</v>
      </c>
      <c r="F40" s="178">
        <f t="shared" si="1"/>
        <v>4419</v>
      </c>
      <c r="G40" s="336">
        <v>2252</v>
      </c>
      <c r="H40" s="331">
        <v>2167</v>
      </c>
      <c r="I40" s="179">
        <v>1221</v>
      </c>
      <c r="J40" s="175">
        <f t="shared" si="2"/>
        <v>33665</v>
      </c>
      <c r="K40" s="336">
        <v>17100</v>
      </c>
      <c r="L40" s="331">
        <v>16565</v>
      </c>
      <c r="M40" s="18">
        <v>12295</v>
      </c>
    </row>
    <row r="41" spans="1:13" ht="14.25" customHeight="1">
      <c r="A41" s="15">
        <v>9</v>
      </c>
      <c r="B41" s="178">
        <f t="shared" si="0"/>
        <v>59478</v>
      </c>
      <c r="C41" s="336">
        <v>30142</v>
      </c>
      <c r="D41" s="331">
        <v>29336</v>
      </c>
      <c r="E41" s="179">
        <v>22498</v>
      </c>
      <c r="F41" s="178">
        <f t="shared" si="1"/>
        <v>4456</v>
      </c>
      <c r="G41" s="336">
        <v>2264</v>
      </c>
      <c r="H41" s="331">
        <v>2192</v>
      </c>
      <c r="I41" s="179">
        <v>1249</v>
      </c>
      <c r="J41" s="175">
        <f t="shared" si="2"/>
        <v>33577</v>
      </c>
      <c r="K41" s="336">
        <v>17092</v>
      </c>
      <c r="L41" s="331">
        <v>16485</v>
      </c>
      <c r="M41" s="18">
        <v>12421</v>
      </c>
    </row>
    <row r="42" spans="1:13" ht="14.25" customHeight="1">
      <c r="A42" s="15">
        <v>10</v>
      </c>
      <c r="B42" s="178">
        <f t="shared" si="0"/>
        <v>60584</v>
      </c>
      <c r="C42" s="336">
        <v>30607</v>
      </c>
      <c r="D42" s="331">
        <v>29977</v>
      </c>
      <c r="E42" s="179">
        <v>23162</v>
      </c>
      <c r="F42" s="178">
        <f t="shared" si="1"/>
        <v>4464</v>
      </c>
      <c r="G42" s="336">
        <v>2256</v>
      </c>
      <c r="H42" s="331">
        <v>2208</v>
      </c>
      <c r="I42" s="179">
        <v>1275</v>
      </c>
      <c r="J42" s="175">
        <f t="shared" si="2"/>
        <v>33714</v>
      </c>
      <c r="K42" s="336">
        <v>17158</v>
      </c>
      <c r="L42" s="331">
        <v>16556</v>
      </c>
      <c r="M42" s="18">
        <v>12676</v>
      </c>
    </row>
    <row r="43" spans="1:13" ht="14.25" customHeight="1">
      <c r="A43" s="15">
        <v>11</v>
      </c>
      <c r="B43" s="178">
        <f t="shared" si="0"/>
        <v>62554</v>
      </c>
      <c r="C43" s="336">
        <v>31615</v>
      </c>
      <c r="D43" s="331">
        <v>30939</v>
      </c>
      <c r="E43" s="179">
        <v>24172</v>
      </c>
      <c r="F43" s="178">
        <f t="shared" si="1"/>
        <v>4474</v>
      </c>
      <c r="G43" s="336">
        <v>2240</v>
      </c>
      <c r="H43" s="331">
        <v>2234</v>
      </c>
      <c r="I43" s="179">
        <v>1293</v>
      </c>
      <c r="J43" s="175">
        <f t="shared" si="2"/>
        <v>33734</v>
      </c>
      <c r="K43" s="336">
        <v>17170</v>
      </c>
      <c r="L43" s="331">
        <v>16564</v>
      </c>
      <c r="M43" s="18">
        <v>12895</v>
      </c>
    </row>
    <row r="44" spans="1:13" ht="14.25" customHeight="1">
      <c r="A44" s="15">
        <v>12</v>
      </c>
      <c r="B44" s="178">
        <f t="shared" si="0"/>
        <v>64104</v>
      </c>
      <c r="C44" s="336">
        <v>32317</v>
      </c>
      <c r="D44" s="331">
        <v>31787</v>
      </c>
      <c r="E44" s="179">
        <v>24976</v>
      </c>
      <c r="F44" s="178">
        <f t="shared" si="1"/>
        <v>4466</v>
      </c>
      <c r="G44" s="336">
        <v>2245</v>
      </c>
      <c r="H44" s="331">
        <v>2221</v>
      </c>
      <c r="I44" s="179">
        <v>1311</v>
      </c>
      <c r="J44" s="175">
        <f t="shared" si="2"/>
        <v>33707</v>
      </c>
      <c r="K44" s="336">
        <v>17168</v>
      </c>
      <c r="L44" s="331">
        <v>16539</v>
      </c>
      <c r="M44" s="18">
        <v>13069</v>
      </c>
    </row>
    <row r="45" spans="1:13" ht="14.25" customHeight="1">
      <c r="A45" s="18">
        <v>13</v>
      </c>
      <c r="B45" s="178">
        <f t="shared" si="0"/>
        <v>64434</v>
      </c>
      <c r="C45" s="336">
        <v>32460</v>
      </c>
      <c r="D45" s="331">
        <v>31974</v>
      </c>
      <c r="E45" s="179">
        <v>25366</v>
      </c>
      <c r="F45" s="178">
        <f t="shared" si="1"/>
        <v>4440</v>
      </c>
      <c r="G45" s="336">
        <v>2231</v>
      </c>
      <c r="H45" s="331">
        <v>2209</v>
      </c>
      <c r="I45" s="179">
        <v>1330</v>
      </c>
      <c r="J45" s="175">
        <f t="shared" si="2"/>
        <v>33562</v>
      </c>
      <c r="K45" s="336">
        <v>17132</v>
      </c>
      <c r="L45" s="331">
        <v>16430</v>
      </c>
      <c r="M45" s="18">
        <v>13219</v>
      </c>
    </row>
    <row r="46" spans="1:13" ht="14.25" customHeight="1">
      <c r="A46" s="18">
        <v>14</v>
      </c>
      <c r="B46" s="178">
        <f t="shared" si="0"/>
        <v>65096</v>
      </c>
      <c r="C46" s="336">
        <v>32809</v>
      </c>
      <c r="D46" s="331">
        <v>32287</v>
      </c>
      <c r="E46" s="179">
        <v>25891</v>
      </c>
      <c r="F46" s="178">
        <f t="shared" si="1"/>
        <v>4412</v>
      </c>
      <c r="G46" s="336">
        <v>2223</v>
      </c>
      <c r="H46" s="331">
        <v>2189</v>
      </c>
      <c r="I46" s="179">
        <v>1340</v>
      </c>
      <c r="J46" s="175">
        <f t="shared" si="2"/>
        <v>33373</v>
      </c>
      <c r="K46" s="336">
        <v>17017</v>
      </c>
      <c r="L46" s="331">
        <v>16356</v>
      </c>
      <c r="M46" s="18">
        <v>13292</v>
      </c>
    </row>
    <row r="47" spans="1:13" s="18" customFormat="1" ht="14.25" customHeight="1">
      <c r="A47" s="18">
        <v>15</v>
      </c>
      <c r="B47" s="178">
        <f t="shared" si="0"/>
        <v>66916</v>
      </c>
      <c r="C47" s="336">
        <v>33698</v>
      </c>
      <c r="D47" s="331">
        <v>33218</v>
      </c>
      <c r="E47" s="179">
        <v>26812</v>
      </c>
      <c r="F47" s="178">
        <f t="shared" si="1"/>
        <v>4477</v>
      </c>
      <c r="G47" s="336">
        <v>2242</v>
      </c>
      <c r="H47" s="331">
        <v>2235</v>
      </c>
      <c r="I47" s="179">
        <v>1433</v>
      </c>
      <c r="J47" s="178">
        <f t="shared" si="2"/>
        <v>32561</v>
      </c>
      <c r="K47" s="336">
        <v>16592</v>
      </c>
      <c r="L47" s="331">
        <v>15969</v>
      </c>
      <c r="M47" s="18">
        <v>13183</v>
      </c>
    </row>
    <row r="48" spans="1:13" s="18" customFormat="1" ht="14.25" customHeight="1">
      <c r="A48" s="18">
        <v>16</v>
      </c>
      <c r="B48" s="178">
        <f t="shared" si="0"/>
        <v>66980</v>
      </c>
      <c r="C48" s="337">
        <v>33692</v>
      </c>
      <c r="D48" s="332">
        <v>33288</v>
      </c>
      <c r="E48" s="180">
        <v>27119</v>
      </c>
      <c r="F48" s="178">
        <f t="shared" si="1"/>
        <v>4450</v>
      </c>
      <c r="G48" s="337">
        <v>2222</v>
      </c>
      <c r="H48" s="332">
        <v>2228</v>
      </c>
      <c r="I48" s="180">
        <v>1436</v>
      </c>
      <c r="J48" s="178">
        <f t="shared" si="2"/>
        <v>32198</v>
      </c>
      <c r="K48" s="337">
        <v>16376</v>
      </c>
      <c r="L48" s="332">
        <v>15822</v>
      </c>
      <c r="M48" s="171">
        <v>13205</v>
      </c>
    </row>
    <row r="49" spans="1:13" s="18" customFormat="1" ht="14.25" customHeight="1">
      <c r="A49" s="18">
        <v>17</v>
      </c>
      <c r="B49" s="178">
        <f t="shared" si="0"/>
        <v>67006</v>
      </c>
      <c r="C49" s="337">
        <v>33732</v>
      </c>
      <c r="D49" s="332">
        <v>33274</v>
      </c>
      <c r="E49" s="180">
        <v>27388</v>
      </c>
      <c r="F49" s="178">
        <f t="shared" si="1"/>
        <v>4420</v>
      </c>
      <c r="G49" s="337">
        <v>2218</v>
      </c>
      <c r="H49" s="332">
        <v>2202</v>
      </c>
      <c r="I49" s="180">
        <v>1449</v>
      </c>
      <c r="J49" s="178">
        <f t="shared" si="2"/>
        <v>32038</v>
      </c>
      <c r="K49" s="337">
        <v>16241</v>
      </c>
      <c r="L49" s="332">
        <v>15797</v>
      </c>
      <c r="M49" s="171">
        <v>13272</v>
      </c>
    </row>
    <row r="50" spans="1:13" s="21" customFormat="1" ht="14.25" customHeight="1">
      <c r="A50" s="21">
        <v>18</v>
      </c>
      <c r="B50" s="181">
        <f t="shared" si="0"/>
        <v>66986</v>
      </c>
      <c r="C50" s="338">
        <v>33655</v>
      </c>
      <c r="D50" s="333">
        <v>33331</v>
      </c>
      <c r="E50" s="182">
        <v>27742</v>
      </c>
      <c r="F50" s="181">
        <f t="shared" si="1"/>
        <v>4447</v>
      </c>
      <c r="G50" s="338">
        <v>2242</v>
      </c>
      <c r="H50" s="333">
        <v>2205</v>
      </c>
      <c r="I50" s="182">
        <v>1494</v>
      </c>
      <c r="J50" s="181">
        <f t="shared" si="2"/>
        <v>32052</v>
      </c>
      <c r="K50" s="338">
        <v>16294</v>
      </c>
      <c r="L50" s="333">
        <v>15758</v>
      </c>
      <c r="M50" s="172">
        <v>13443</v>
      </c>
    </row>
    <row r="51" spans="1:13" s="21" customFormat="1" ht="14.25" customHeight="1">
      <c r="A51" s="21">
        <v>19</v>
      </c>
      <c r="B51" s="178">
        <f t="shared" si="0"/>
        <v>67487</v>
      </c>
      <c r="C51" s="338">
        <v>33880</v>
      </c>
      <c r="D51" s="333">
        <v>33607</v>
      </c>
      <c r="E51" s="182">
        <v>28209</v>
      </c>
      <c r="F51" s="178">
        <f t="shared" si="1"/>
        <v>4481</v>
      </c>
      <c r="G51" s="338">
        <v>2271</v>
      </c>
      <c r="H51" s="333">
        <v>2210</v>
      </c>
      <c r="I51" s="182">
        <v>1528</v>
      </c>
      <c r="J51" s="178">
        <f t="shared" si="2"/>
        <v>31984</v>
      </c>
      <c r="K51" s="338">
        <v>16261</v>
      </c>
      <c r="L51" s="333">
        <v>15723</v>
      </c>
      <c r="M51" s="172">
        <v>13628</v>
      </c>
    </row>
    <row r="52" spans="1:13" s="21" customFormat="1" ht="14.25" customHeight="1">
      <c r="A52" s="21">
        <v>20</v>
      </c>
      <c r="B52" s="178">
        <f t="shared" si="0"/>
        <v>67713</v>
      </c>
      <c r="C52" s="338">
        <v>33984</v>
      </c>
      <c r="D52" s="333">
        <v>33729</v>
      </c>
      <c r="E52" s="182">
        <v>28546</v>
      </c>
      <c r="F52" s="178">
        <f t="shared" si="1"/>
        <v>4492</v>
      </c>
      <c r="G52" s="338">
        <v>2269</v>
      </c>
      <c r="H52" s="333">
        <v>2223</v>
      </c>
      <c r="I52" s="182">
        <v>1586</v>
      </c>
      <c r="J52" s="178">
        <f t="shared" si="2"/>
        <v>31934</v>
      </c>
      <c r="K52" s="338">
        <v>16204</v>
      </c>
      <c r="L52" s="333">
        <v>15730</v>
      </c>
      <c r="M52" s="172">
        <v>13735</v>
      </c>
    </row>
    <row r="53" spans="1:13" s="21" customFormat="1" ht="14.25" customHeight="1">
      <c r="A53" s="21">
        <v>21</v>
      </c>
      <c r="B53" s="178">
        <f t="shared" si="0"/>
        <v>68254</v>
      </c>
      <c r="C53" s="338">
        <v>34224</v>
      </c>
      <c r="D53" s="333">
        <v>34030</v>
      </c>
      <c r="E53" s="182">
        <v>29115</v>
      </c>
      <c r="F53" s="178">
        <f t="shared" si="1"/>
        <v>4521</v>
      </c>
      <c r="G53" s="338">
        <v>2284</v>
      </c>
      <c r="H53" s="333">
        <v>2237</v>
      </c>
      <c r="I53" s="182">
        <v>1602</v>
      </c>
      <c r="J53" s="178">
        <f t="shared" si="2"/>
        <v>32157</v>
      </c>
      <c r="K53" s="338">
        <v>16275</v>
      </c>
      <c r="L53" s="333">
        <v>15882</v>
      </c>
      <c r="M53" s="172">
        <v>14048</v>
      </c>
    </row>
    <row r="54" spans="1:13" s="21" customFormat="1" ht="14.25" customHeight="1">
      <c r="A54" s="21">
        <v>22</v>
      </c>
      <c r="B54" s="178">
        <f t="shared" si="0"/>
        <v>68827</v>
      </c>
      <c r="C54" s="338">
        <v>34474</v>
      </c>
      <c r="D54" s="333">
        <v>34353</v>
      </c>
      <c r="E54" s="182">
        <v>29488</v>
      </c>
      <c r="F54" s="178">
        <f t="shared" si="1"/>
        <v>4496</v>
      </c>
      <c r="G54" s="338">
        <v>2259</v>
      </c>
      <c r="H54" s="333">
        <v>2237</v>
      </c>
      <c r="I54" s="182">
        <v>1596</v>
      </c>
      <c r="J54" s="178">
        <f t="shared" si="2"/>
        <v>32273</v>
      </c>
      <c r="K54" s="338">
        <v>16361</v>
      </c>
      <c r="L54" s="333">
        <v>15912</v>
      </c>
      <c r="M54" s="172">
        <v>14209</v>
      </c>
    </row>
    <row r="55" spans="1:13" s="21" customFormat="1" ht="14.25" customHeight="1">
      <c r="A55" s="21">
        <v>23</v>
      </c>
      <c r="B55" s="178">
        <f t="shared" si="0"/>
        <v>69206</v>
      </c>
      <c r="C55" s="338">
        <v>34628</v>
      </c>
      <c r="D55" s="333">
        <v>34578</v>
      </c>
      <c r="E55" s="182">
        <v>29871</v>
      </c>
      <c r="F55" s="178">
        <f t="shared" si="1"/>
        <v>4453</v>
      </c>
      <c r="G55" s="338">
        <v>2244</v>
      </c>
      <c r="H55" s="333">
        <v>2209</v>
      </c>
      <c r="I55" s="182">
        <v>1606</v>
      </c>
      <c r="J55" s="178">
        <f t="shared" si="2"/>
        <v>32286</v>
      </c>
      <c r="K55" s="338">
        <v>16350</v>
      </c>
      <c r="L55" s="333">
        <v>15936</v>
      </c>
      <c r="M55" s="172">
        <v>14339</v>
      </c>
    </row>
    <row r="56" spans="1:13" s="21" customFormat="1" ht="14.25" customHeight="1">
      <c r="A56" s="21">
        <v>24</v>
      </c>
      <c r="B56" s="178">
        <f t="shared" si="0"/>
        <v>70496</v>
      </c>
      <c r="C56" s="338">
        <v>35090</v>
      </c>
      <c r="D56" s="333">
        <v>35406</v>
      </c>
      <c r="E56" s="182">
        <v>30642</v>
      </c>
      <c r="F56" s="178">
        <f t="shared" si="1"/>
        <v>4445</v>
      </c>
      <c r="G56" s="338">
        <v>2246</v>
      </c>
      <c r="H56" s="333">
        <v>2199</v>
      </c>
      <c r="I56" s="182">
        <v>1627</v>
      </c>
      <c r="J56" s="178">
        <f t="shared" si="2"/>
        <v>32864</v>
      </c>
      <c r="K56" s="338">
        <v>16576</v>
      </c>
      <c r="L56" s="333">
        <v>16288</v>
      </c>
      <c r="M56" s="172">
        <v>14732</v>
      </c>
    </row>
    <row r="57" spans="1:13" s="21" customFormat="1" ht="14.25" customHeight="1" thickBot="1">
      <c r="A57" s="20">
        <v>25</v>
      </c>
      <c r="B57" s="229">
        <f t="shared" si="0"/>
        <v>70819</v>
      </c>
      <c r="C57" s="339">
        <v>35255</v>
      </c>
      <c r="D57" s="334">
        <v>35564</v>
      </c>
      <c r="E57" s="183">
        <v>30928</v>
      </c>
      <c r="F57" s="229">
        <f t="shared" si="1"/>
        <v>4430</v>
      </c>
      <c r="G57" s="339">
        <v>2233</v>
      </c>
      <c r="H57" s="334">
        <v>2197</v>
      </c>
      <c r="I57" s="183">
        <v>1648</v>
      </c>
      <c r="J57" s="229">
        <f t="shared" si="2"/>
        <v>33057</v>
      </c>
      <c r="K57" s="339">
        <v>16696</v>
      </c>
      <c r="L57" s="334">
        <v>16361</v>
      </c>
      <c r="M57" s="173">
        <v>14872</v>
      </c>
    </row>
    <row r="58" spans="1:13" ht="15" customHeight="1">
      <c r="A58" s="22"/>
      <c r="B58" s="22"/>
      <c r="C58" s="22"/>
      <c r="M58" s="19" t="s">
        <v>344</v>
      </c>
    </row>
  </sheetData>
  <sheetProtection/>
  <mergeCells count="4">
    <mergeCell ref="A4:A5"/>
    <mergeCell ref="B4:E4"/>
    <mergeCell ref="F4:I4"/>
    <mergeCell ref="J4:M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84" r:id="rId1"/>
  <headerFooter alignWithMargins="0">
    <oddFooter>&amp;R&amp;A</oddFooter>
  </headerFooter>
  <ignoredErrors>
    <ignoredError sqref="B19:B50 B6:B12 B51:B57 B13:B18 F19:F57 F6:F18 J6:J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00390625" style="63" customWidth="1"/>
    <col min="2" max="2" width="19.00390625" style="63" customWidth="1"/>
    <col min="3" max="3" width="7.375" style="63" customWidth="1"/>
    <col min="4" max="8" width="7.75390625" style="63" customWidth="1"/>
    <col min="9" max="16384" width="9.00390625" style="63" customWidth="1"/>
  </cols>
  <sheetData>
    <row r="1" spans="1:8" s="8" customFormat="1" ht="18" customHeight="1">
      <c r="A1" s="4" t="s">
        <v>60</v>
      </c>
      <c r="B1" s="5"/>
      <c r="C1" s="5"/>
      <c r="D1" s="5"/>
      <c r="E1" s="5"/>
      <c r="F1" s="5"/>
      <c r="G1" s="6"/>
      <c r="H1" s="7"/>
    </row>
    <row r="2" s="91" customFormat="1" ht="17.25">
      <c r="A2" s="9" t="s">
        <v>217</v>
      </c>
    </row>
    <row r="3" spans="1:8" s="94" customFormat="1" ht="14.25" customHeight="1" thickBot="1">
      <c r="A3" s="92"/>
      <c r="B3" s="113" t="s">
        <v>234</v>
      </c>
      <c r="G3" s="95"/>
      <c r="H3" s="96"/>
    </row>
    <row r="4" spans="1:8" s="94" customFormat="1" ht="13.5">
      <c r="A4" s="64" t="s">
        <v>225</v>
      </c>
      <c r="B4" s="65" t="s">
        <v>155</v>
      </c>
      <c r="G4" s="97"/>
      <c r="H4" s="96"/>
    </row>
    <row r="5" spans="1:8" s="94" customFormat="1" ht="26.25" thickBot="1">
      <c r="A5" s="230" t="s">
        <v>249</v>
      </c>
      <c r="B5" s="231">
        <f>SUM(B6:B19)</f>
        <v>1588</v>
      </c>
      <c r="G5" s="97"/>
      <c r="H5" s="96"/>
    </row>
    <row r="6" spans="1:8" s="94" customFormat="1" ht="14.25" thickTop="1">
      <c r="A6" s="98" t="s">
        <v>218</v>
      </c>
      <c r="B6" s="99">
        <v>702</v>
      </c>
      <c r="G6" s="97"/>
      <c r="H6" s="96"/>
    </row>
    <row r="7" spans="1:8" s="94" customFormat="1" ht="13.5">
      <c r="A7" s="98" t="s">
        <v>156</v>
      </c>
      <c r="B7" s="99">
        <v>292</v>
      </c>
      <c r="G7" s="97"/>
      <c r="H7" s="96"/>
    </row>
    <row r="8" spans="1:8" s="94" customFormat="1" ht="13.5">
      <c r="A8" s="98" t="s">
        <v>157</v>
      </c>
      <c r="B8" s="99">
        <v>286</v>
      </c>
      <c r="G8" s="97"/>
      <c r="H8" s="96"/>
    </row>
    <row r="9" spans="1:8" s="94" customFormat="1" ht="13.5">
      <c r="A9" s="98" t="s">
        <v>236</v>
      </c>
      <c r="B9" s="99">
        <v>45</v>
      </c>
      <c r="G9" s="97"/>
      <c r="H9" s="96"/>
    </row>
    <row r="10" spans="1:8" s="94" customFormat="1" ht="13.5">
      <c r="A10" s="114" t="s">
        <v>158</v>
      </c>
      <c r="B10" s="99">
        <v>34</v>
      </c>
      <c r="G10" s="97"/>
      <c r="H10" s="96"/>
    </row>
    <row r="11" spans="1:8" s="94" customFormat="1" ht="13.5">
      <c r="A11" s="114" t="s">
        <v>237</v>
      </c>
      <c r="B11" s="99">
        <v>28</v>
      </c>
      <c r="G11" s="97"/>
      <c r="H11" s="96"/>
    </row>
    <row r="12" spans="1:8" s="94" customFormat="1" ht="13.5">
      <c r="A12" s="98" t="s">
        <v>162</v>
      </c>
      <c r="B12" s="99">
        <v>25</v>
      </c>
      <c r="G12" s="97"/>
      <c r="H12" s="96"/>
    </row>
    <row r="13" spans="1:8" s="94" customFormat="1" ht="13.5">
      <c r="A13" s="114" t="s">
        <v>238</v>
      </c>
      <c r="B13" s="99">
        <v>18</v>
      </c>
      <c r="G13" s="97"/>
      <c r="H13" s="96"/>
    </row>
    <row r="14" spans="1:8" s="94" customFormat="1" ht="13.5">
      <c r="A14" s="114" t="s">
        <v>160</v>
      </c>
      <c r="B14" s="99">
        <v>16</v>
      </c>
      <c r="G14" s="97"/>
      <c r="H14" s="96"/>
    </row>
    <row r="15" spans="1:8" s="94" customFormat="1" ht="13.5">
      <c r="A15" s="114" t="s">
        <v>163</v>
      </c>
      <c r="B15" s="99">
        <v>16</v>
      </c>
      <c r="G15" s="97"/>
      <c r="H15" s="96"/>
    </row>
    <row r="16" spans="1:8" s="94" customFormat="1" ht="13.5">
      <c r="A16" s="114" t="s">
        <v>159</v>
      </c>
      <c r="B16" s="99">
        <v>14</v>
      </c>
      <c r="G16" s="97"/>
      <c r="H16" s="96"/>
    </row>
    <row r="17" spans="1:8" s="94" customFormat="1" ht="13.5">
      <c r="A17" s="100" t="s">
        <v>161</v>
      </c>
      <c r="B17" s="101">
        <v>14</v>
      </c>
      <c r="G17" s="97"/>
      <c r="H17" s="96"/>
    </row>
    <row r="18" spans="1:8" s="94" customFormat="1" ht="13.5">
      <c r="A18" s="100" t="s">
        <v>235</v>
      </c>
      <c r="B18" s="101">
        <v>13</v>
      </c>
      <c r="G18" s="97"/>
      <c r="H18" s="96"/>
    </row>
    <row r="19" spans="1:8" s="94" customFormat="1" ht="14.25" thickBot="1">
      <c r="A19" s="102" t="s">
        <v>164</v>
      </c>
      <c r="B19" s="103">
        <v>85</v>
      </c>
      <c r="G19" s="97"/>
      <c r="H19" s="96"/>
    </row>
    <row r="20" spans="2:8" s="94" customFormat="1" ht="13.5">
      <c r="B20" s="104" t="s">
        <v>215</v>
      </c>
      <c r="G20" s="97"/>
      <c r="H20" s="96"/>
    </row>
    <row r="21" spans="2:8" s="94" customFormat="1" ht="13.5">
      <c r="B21" s="444"/>
      <c r="G21" s="97"/>
      <c r="H21" s="96"/>
    </row>
    <row r="22" spans="1:8" s="1" customFormat="1" ht="30" customHeight="1">
      <c r="A22" s="497" t="s">
        <v>352</v>
      </c>
      <c r="B22" s="497"/>
      <c r="G22" s="66"/>
      <c r="H22" s="2"/>
    </row>
    <row r="23" spans="1:8" s="1" customFormat="1" ht="13.5">
      <c r="A23" s="497"/>
      <c r="B23" s="497"/>
      <c r="G23" s="66"/>
      <c r="H23" s="2"/>
    </row>
    <row r="24" spans="1:8" s="1" customFormat="1" ht="13.5">
      <c r="A24" s="63"/>
      <c r="B24" s="63"/>
      <c r="G24" s="66"/>
      <c r="H24" s="2"/>
    </row>
    <row r="25" ht="13.5">
      <c r="G25" s="67"/>
    </row>
    <row r="26" ht="13.5">
      <c r="G26" s="66"/>
    </row>
    <row r="27" ht="13.5">
      <c r="A27" s="68"/>
    </row>
    <row r="28" ht="13.5">
      <c r="A28" s="68"/>
    </row>
    <row r="29" ht="13.5">
      <c r="A29" s="68"/>
    </row>
    <row r="30" ht="13.5">
      <c r="A30" s="68"/>
    </row>
    <row r="31" ht="13.5">
      <c r="A31" s="68"/>
    </row>
    <row r="32" ht="13.5">
      <c r="A32" s="68"/>
    </row>
    <row r="33" ht="13.5">
      <c r="A33" s="68"/>
    </row>
    <row r="34" ht="13.5">
      <c r="A34" s="68"/>
    </row>
  </sheetData>
  <sheetProtection/>
  <mergeCells count="1">
    <mergeCell ref="A22:B2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63" customWidth="1"/>
    <col min="2" max="5" width="6.625" style="63" customWidth="1"/>
    <col min="6" max="6" width="6.50390625" style="63" customWidth="1"/>
    <col min="7" max="17" width="6.625" style="63" customWidth="1"/>
    <col min="18" max="16384" width="9.00390625" style="63" customWidth="1"/>
  </cols>
  <sheetData>
    <row r="1" spans="1:9" s="8" customFormat="1" ht="18" customHeight="1">
      <c r="A1" s="4" t="s">
        <v>60</v>
      </c>
      <c r="B1" s="5"/>
      <c r="C1" s="5"/>
      <c r="D1" s="5"/>
      <c r="E1" s="5"/>
      <c r="F1" s="5"/>
      <c r="G1" s="5"/>
      <c r="H1" s="6"/>
      <c r="I1" s="7"/>
    </row>
    <row r="2" spans="1:11" s="91" customFormat="1" ht="17.25">
      <c r="A2" s="9" t="s">
        <v>220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7" s="91" customFormat="1" ht="14.25" thickBot="1">
      <c r="A3" s="92"/>
      <c r="B3" s="92"/>
      <c r="C3" s="92"/>
      <c r="D3" s="92"/>
      <c r="E3" s="92"/>
      <c r="F3" s="92"/>
      <c r="G3" s="92"/>
      <c r="H3" s="92"/>
      <c r="I3" s="92"/>
      <c r="J3" s="92"/>
      <c r="L3" s="93"/>
      <c r="M3" s="93"/>
      <c r="O3" s="105"/>
      <c r="P3" s="105"/>
      <c r="Q3" s="105" t="s">
        <v>332</v>
      </c>
    </row>
    <row r="4" spans="1:17" s="91" customFormat="1" ht="13.5">
      <c r="A4" s="106" t="s">
        <v>226</v>
      </c>
      <c r="B4" s="107" t="s">
        <v>224</v>
      </c>
      <c r="C4" s="107" t="s">
        <v>165</v>
      </c>
      <c r="D4" s="107" t="s">
        <v>166</v>
      </c>
      <c r="E4" s="107" t="s">
        <v>167</v>
      </c>
      <c r="F4" s="107" t="s">
        <v>168</v>
      </c>
      <c r="G4" s="107" t="s">
        <v>169</v>
      </c>
      <c r="H4" s="107" t="s">
        <v>170</v>
      </c>
      <c r="I4" s="107" t="s">
        <v>171</v>
      </c>
      <c r="J4" s="107" t="s">
        <v>172</v>
      </c>
      <c r="K4" s="349" t="s">
        <v>174</v>
      </c>
      <c r="L4" s="349" t="s">
        <v>176</v>
      </c>
      <c r="M4" s="348" t="s">
        <v>178</v>
      </c>
      <c r="N4" s="107" t="s">
        <v>191</v>
      </c>
      <c r="O4" s="107" t="s">
        <v>193</v>
      </c>
      <c r="P4" s="107" t="s">
        <v>219</v>
      </c>
      <c r="Q4" s="445" t="s">
        <v>239</v>
      </c>
    </row>
    <row r="5" spans="1:17" s="91" customFormat="1" ht="13.5">
      <c r="A5" s="89" t="s">
        <v>156</v>
      </c>
      <c r="B5" s="340">
        <v>230</v>
      </c>
      <c r="C5" s="343">
        <v>275</v>
      </c>
      <c r="D5" s="343">
        <v>274</v>
      </c>
      <c r="E5" s="343">
        <v>275</v>
      </c>
      <c r="F5" s="343">
        <v>279</v>
      </c>
      <c r="G5" s="343">
        <v>268</v>
      </c>
      <c r="H5" s="343">
        <v>269</v>
      </c>
      <c r="I5" s="344">
        <v>276</v>
      </c>
      <c r="J5" s="344">
        <v>284</v>
      </c>
      <c r="K5" s="350">
        <v>283</v>
      </c>
      <c r="L5" s="350">
        <v>299</v>
      </c>
      <c r="M5" s="350">
        <v>317</v>
      </c>
      <c r="N5" s="343">
        <v>340</v>
      </c>
      <c r="O5" s="343">
        <v>347</v>
      </c>
      <c r="P5" s="343">
        <v>308</v>
      </c>
      <c r="Q5" s="446">
        <v>292</v>
      </c>
    </row>
    <row r="6" spans="1:17" s="91" customFormat="1" ht="13.5">
      <c r="A6" s="90" t="s">
        <v>218</v>
      </c>
      <c r="B6" s="340">
        <v>215</v>
      </c>
      <c r="C6" s="340">
        <v>271</v>
      </c>
      <c r="D6" s="340">
        <v>279</v>
      </c>
      <c r="E6" s="340">
        <v>318</v>
      </c>
      <c r="F6" s="340">
        <v>358</v>
      </c>
      <c r="G6" s="340">
        <v>442</v>
      </c>
      <c r="H6" s="340">
        <v>451</v>
      </c>
      <c r="I6" s="345">
        <v>467</v>
      </c>
      <c r="J6" s="345">
        <v>470</v>
      </c>
      <c r="K6" s="351">
        <v>503</v>
      </c>
      <c r="L6" s="351">
        <v>565</v>
      </c>
      <c r="M6" s="351">
        <v>696</v>
      </c>
      <c r="N6" s="340">
        <v>692</v>
      </c>
      <c r="O6" s="340">
        <v>689</v>
      </c>
      <c r="P6" s="340">
        <v>661</v>
      </c>
      <c r="Q6" s="447">
        <v>702</v>
      </c>
    </row>
    <row r="7" spans="1:17" s="91" customFormat="1" ht="13.5">
      <c r="A7" s="108" t="s">
        <v>227</v>
      </c>
      <c r="B7" s="340">
        <v>166</v>
      </c>
      <c r="C7" s="340">
        <v>156</v>
      </c>
      <c r="D7" s="340">
        <v>149</v>
      </c>
      <c r="E7" s="340">
        <v>178</v>
      </c>
      <c r="F7" s="340">
        <v>190</v>
      </c>
      <c r="G7" s="340">
        <v>171</v>
      </c>
      <c r="H7" s="340">
        <v>135</v>
      </c>
      <c r="I7" s="346">
        <v>110</v>
      </c>
      <c r="J7" s="346">
        <v>102</v>
      </c>
      <c r="K7" s="352">
        <v>113</v>
      </c>
      <c r="L7" s="352">
        <v>101</v>
      </c>
      <c r="M7" s="352">
        <v>111</v>
      </c>
      <c r="N7" s="340">
        <v>80</v>
      </c>
      <c r="O7" s="340">
        <v>57</v>
      </c>
      <c r="P7" s="340">
        <v>35</v>
      </c>
      <c r="Q7" s="447">
        <v>34</v>
      </c>
    </row>
    <row r="8" spans="1:17" s="91" customFormat="1" ht="13.5">
      <c r="A8" s="108" t="s">
        <v>228</v>
      </c>
      <c r="B8" s="340">
        <v>126</v>
      </c>
      <c r="C8" s="340">
        <v>140</v>
      </c>
      <c r="D8" s="340">
        <v>152</v>
      </c>
      <c r="E8" s="340">
        <v>172</v>
      </c>
      <c r="F8" s="340">
        <v>198</v>
      </c>
      <c r="G8" s="340">
        <v>210</v>
      </c>
      <c r="H8" s="340">
        <v>237</v>
      </c>
      <c r="I8" s="346">
        <v>300</v>
      </c>
      <c r="J8" s="346">
        <v>303</v>
      </c>
      <c r="K8" s="352">
        <v>307</v>
      </c>
      <c r="L8" s="352">
        <v>302</v>
      </c>
      <c r="M8" s="352">
        <v>318</v>
      </c>
      <c r="N8" s="340">
        <v>296</v>
      </c>
      <c r="O8" s="340">
        <v>282</v>
      </c>
      <c r="P8" s="340">
        <v>261</v>
      </c>
      <c r="Q8" s="447">
        <v>286</v>
      </c>
    </row>
    <row r="9" spans="1:17" s="91" customFormat="1" ht="13.5">
      <c r="A9" s="108" t="s">
        <v>162</v>
      </c>
      <c r="B9" s="340">
        <v>23</v>
      </c>
      <c r="C9" s="340">
        <v>18</v>
      </c>
      <c r="D9" s="340">
        <v>16</v>
      </c>
      <c r="E9" s="340">
        <v>22</v>
      </c>
      <c r="F9" s="340">
        <v>19</v>
      </c>
      <c r="G9" s="340">
        <v>20</v>
      </c>
      <c r="H9" s="340">
        <v>20</v>
      </c>
      <c r="I9" s="346">
        <v>23</v>
      </c>
      <c r="J9" s="346">
        <v>30</v>
      </c>
      <c r="K9" s="352">
        <v>40</v>
      </c>
      <c r="L9" s="352">
        <v>27</v>
      </c>
      <c r="M9" s="352">
        <v>26</v>
      </c>
      <c r="N9" s="340">
        <v>24</v>
      </c>
      <c r="O9" s="340">
        <v>27</v>
      </c>
      <c r="P9" s="340">
        <v>20</v>
      </c>
      <c r="Q9" s="447">
        <v>25</v>
      </c>
    </row>
    <row r="10" spans="1:17" s="91" customFormat="1" ht="14.25" thickBot="1">
      <c r="A10" s="185" t="s">
        <v>164</v>
      </c>
      <c r="B10" s="341">
        <v>187</v>
      </c>
      <c r="C10" s="341">
        <v>192</v>
      </c>
      <c r="D10" s="341">
        <v>209</v>
      </c>
      <c r="E10" s="341">
        <v>273</v>
      </c>
      <c r="F10" s="341">
        <v>278</v>
      </c>
      <c r="G10" s="341">
        <v>292</v>
      </c>
      <c r="H10" s="341">
        <v>270</v>
      </c>
      <c r="I10" s="347">
        <v>248</v>
      </c>
      <c r="J10" s="347">
        <v>231</v>
      </c>
      <c r="K10" s="353">
        <v>259</v>
      </c>
      <c r="L10" s="353">
        <v>249</v>
      </c>
      <c r="M10" s="353">
        <v>251</v>
      </c>
      <c r="N10" s="341">
        <v>235</v>
      </c>
      <c r="O10" s="341">
        <v>210</v>
      </c>
      <c r="P10" s="341">
        <v>219</v>
      </c>
      <c r="Q10" s="448">
        <v>249</v>
      </c>
    </row>
    <row r="11" spans="1:17" s="91" customFormat="1" ht="15" thickBot="1" thickTop="1">
      <c r="A11" s="184" t="s">
        <v>229</v>
      </c>
      <c r="B11" s="342">
        <f aca="true" t="shared" si="0" ref="B11:Q11">SUM(B5:B10)</f>
        <v>947</v>
      </c>
      <c r="C11" s="342">
        <f t="shared" si="0"/>
        <v>1052</v>
      </c>
      <c r="D11" s="342">
        <f t="shared" si="0"/>
        <v>1079</v>
      </c>
      <c r="E11" s="342">
        <f t="shared" si="0"/>
        <v>1238</v>
      </c>
      <c r="F11" s="342">
        <f t="shared" si="0"/>
        <v>1322</v>
      </c>
      <c r="G11" s="342">
        <f t="shared" si="0"/>
        <v>1403</v>
      </c>
      <c r="H11" s="342">
        <f t="shared" si="0"/>
        <v>1382</v>
      </c>
      <c r="I11" s="342">
        <f t="shared" si="0"/>
        <v>1424</v>
      </c>
      <c r="J11" s="342">
        <f t="shared" si="0"/>
        <v>1420</v>
      </c>
      <c r="K11" s="342">
        <f t="shared" si="0"/>
        <v>1505</v>
      </c>
      <c r="L11" s="92">
        <f t="shared" si="0"/>
        <v>1543</v>
      </c>
      <c r="M11" s="342">
        <f t="shared" si="0"/>
        <v>1719</v>
      </c>
      <c r="N11" s="92">
        <f t="shared" si="0"/>
        <v>1667</v>
      </c>
      <c r="O11" s="342">
        <f t="shared" si="0"/>
        <v>1612</v>
      </c>
      <c r="P11" s="342">
        <f t="shared" si="0"/>
        <v>1504</v>
      </c>
      <c r="Q11" s="449">
        <f t="shared" si="0"/>
        <v>1588</v>
      </c>
    </row>
    <row r="12" spans="1:17" s="91" customFormat="1" ht="13.5">
      <c r="A12" s="94"/>
      <c r="B12" s="94"/>
      <c r="C12" s="94"/>
      <c r="D12" s="94"/>
      <c r="E12" s="94"/>
      <c r="F12" s="94"/>
      <c r="G12" s="94"/>
      <c r="H12" s="94"/>
      <c r="I12" s="94"/>
      <c r="J12" s="94"/>
      <c r="L12" s="109"/>
      <c r="M12" s="105"/>
      <c r="O12" s="105"/>
      <c r="P12" s="105"/>
      <c r="Q12" s="105" t="s">
        <v>240</v>
      </c>
    </row>
  </sheetData>
  <sheetProtection/>
  <printOptions/>
  <pageMargins left="0.49" right="0.31" top="0.7874015748031497" bottom="0.984251968503937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2014-06-13T06:36:55Z</dcterms:created>
  <dcterms:modified xsi:type="dcterms:W3CDTF">2014-06-13T06:36:57Z</dcterms:modified>
  <cp:category/>
  <cp:version/>
  <cp:contentType/>
  <cp:contentStatus/>
</cp:coreProperties>
</file>