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9180" activeTab="0"/>
  </bookViews>
  <sheets>
    <sheet name="8_3-1" sheetId="1" r:id="rId1"/>
    <sheet name="8_3-2" sheetId="2" r:id="rId2"/>
    <sheet name="8_3-3" sheetId="3" r:id="rId3"/>
  </sheets>
  <definedNames>
    <definedName name="_xlnm.Print_Area" localSheetId="0">'8_3-1'!$A$1:$N$42</definedName>
    <definedName name="_xlnm.Print_Area" localSheetId="1">'8_3-2'!$A$1:$X$14</definedName>
    <definedName name="_xlnm.Print_Area" localSheetId="2">'8_3-3'!$A$1:$M$41</definedName>
  </definedNames>
  <calcPr fullCalcOnLoad="1"/>
</workbook>
</file>

<file path=xl/sharedStrings.xml><?xml version="1.0" encoding="utf-8"?>
<sst xmlns="http://schemas.openxmlformats.org/spreadsheetml/2006/main" count="170" uniqueCount="102">
  <si>
    <t>H.12</t>
  </si>
  <si>
    <t>H.13</t>
  </si>
  <si>
    <t>H.14</t>
  </si>
  <si>
    <t>新河岸川</t>
  </si>
  <si>
    <t>柳瀬川</t>
  </si>
  <si>
    <t>砂川堀</t>
  </si>
  <si>
    <t>－</t>
  </si>
  <si>
    <t>江川上流</t>
  </si>
  <si>
    <t>江川中流</t>
  </si>
  <si>
    <t>江川下流</t>
  </si>
  <si>
    <t>唐沢堀</t>
  </si>
  <si>
    <t>単位：(mg／ℓ)</t>
  </si>
  <si>
    <t>H.15</t>
  </si>
  <si>
    <t>資料：環境課</t>
  </si>
  <si>
    <t>H.16</t>
  </si>
  <si>
    <t>2以上</t>
  </si>
  <si>
    <t>5以上</t>
  </si>
  <si>
    <t>1 水質調査の結果（各年度平均値）</t>
  </si>
  <si>
    <t>H.17</t>
  </si>
  <si>
    <r>
      <t>8保健・衛生－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環　境</t>
    </r>
  </si>
  <si>
    <t>2 大気調査（二酸化窒素濃度調査）</t>
  </si>
  <si>
    <t>平成１３年度</t>
  </si>
  <si>
    <t>平成１４年度</t>
  </si>
  <si>
    <t>平成１５年度</t>
  </si>
  <si>
    <t>平成１６年度</t>
  </si>
  <si>
    <t>環境基準</t>
  </si>
  <si>
    <t>１２月</t>
  </si>
  <si>
    <t>８月</t>
  </si>
  <si>
    <t>バックグラウンド地点</t>
  </si>
  <si>
    <t>0.04～0.06</t>
  </si>
  <si>
    <t>主要交差点</t>
  </si>
  <si>
    <t xml:space="preserve"> </t>
  </si>
  <si>
    <t>13年度</t>
  </si>
  <si>
    <t>14年度</t>
  </si>
  <si>
    <t>15年度</t>
  </si>
  <si>
    <t>16年度</t>
  </si>
  <si>
    <t>17年度</t>
  </si>
  <si>
    <t>市役所屋上</t>
  </si>
  <si>
    <t>0.6以下</t>
  </si>
  <si>
    <t>水谷小学校</t>
  </si>
  <si>
    <t>東中学校</t>
  </si>
  <si>
    <t>水子貝塚公園</t>
  </si>
  <si>
    <t>調査年度</t>
  </si>
  <si>
    <t>調査地点</t>
  </si>
  <si>
    <t>調査結果</t>
  </si>
  <si>
    <t>関沢小学校</t>
  </si>
  <si>
    <t>水谷東小学校</t>
  </si>
  <si>
    <t>ふじみ野小学校</t>
  </si>
  <si>
    <t>注）　用語解説</t>
  </si>
  <si>
    <t>※市役所屋上は埼玉県、その他の地点は富士見市が調査を行っています。</t>
  </si>
  <si>
    <t>18年度</t>
  </si>
  <si>
    <t>H.18</t>
  </si>
  <si>
    <t>※バックグラウンド地点及び主要交差点の詳細は富士見市ホームページの「市の施策・計画・財政」の「環境調査の結果報告／環境課」のページをご覧下さい。</t>
  </si>
  <si>
    <t>ＢＯＤ</t>
  </si>
  <si>
    <t>8保健・衛生－3環　境</t>
  </si>
  <si>
    <t>3 ダイオキシン類調査</t>
  </si>
  <si>
    <t>大気調査</t>
  </si>
  <si>
    <t>単位：pg-TEQ/㎥</t>
  </si>
  <si>
    <t>調査地点</t>
  </si>
  <si>
    <t>-</t>
  </si>
  <si>
    <t>土壌調査</t>
  </si>
  <si>
    <t>単位：pg-TEQ/g</t>
  </si>
  <si>
    <t>16年度</t>
  </si>
  <si>
    <r>
      <t>pg-TEQ/g</t>
    </r>
    <r>
      <rPr>
        <sz val="10.5"/>
        <rFont val="ＭＳ Ｐゴシック"/>
        <family val="3"/>
      </rPr>
      <t xml:space="preserve">　： </t>
    </r>
    <r>
      <rPr>
        <sz val="12"/>
        <rFont val="ＭＳ Ｐゴシック"/>
        <family val="3"/>
      </rPr>
      <t>１グラムあたりのダイオキシン類の毒性</t>
    </r>
  </si>
  <si>
    <t>平成１７年度</t>
  </si>
  <si>
    <t>平成１８年度</t>
  </si>
  <si>
    <t>またはそれ以下</t>
  </si>
  <si>
    <t>※１８年度から上沢小学校は統合により、つるせ台小学校に名称変更となりました。</t>
  </si>
  <si>
    <t>pg-TEQ/㎥　： １立方メートルあたりのダイオキシン類の毒性</t>
  </si>
  <si>
    <t>19年度</t>
  </si>
  <si>
    <t>つるせ台小学校</t>
  </si>
  <si>
    <t>平成１９年度</t>
  </si>
  <si>
    <t>20年度</t>
  </si>
  <si>
    <t>1,000以下</t>
  </si>
  <si>
    <t>20年度</t>
  </si>
  <si>
    <t>平成２０年度</t>
  </si>
  <si>
    <t>平成２１年度</t>
  </si>
  <si>
    <t>21年度</t>
  </si>
  <si>
    <t>21年度</t>
  </si>
  <si>
    <t>H.22</t>
  </si>
  <si>
    <t>平成２２年度</t>
  </si>
  <si>
    <t>22年度</t>
  </si>
  <si>
    <t>調査河川</t>
  </si>
  <si>
    <t>H.19</t>
  </si>
  <si>
    <t>H.20</t>
  </si>
  <si>
    <t>H.21</t>
  </si>
  <si>
    <t>環境基準</t>
  </si>
  <si>
    <t>8以下</t>
  </si>
  <si>
    <t>5以下</t>
  </si>
  <si>
    <t>ＤＯ</t>
  </si>
  <si>
    <t>22年度</t>
  </si>
  <si>
    <t>平成２３年度</t>
  </si>
  <si>
    <t>H.23</t>
  </si>
  <si>
    <t>23年度</t>
  </si>
  <si>
    <t>23年度</t>
  </si>
  <si>
    <t>鶴瀬西小学校</t>
  </si>
  <si>
    <t>針ヶ谷小学校</t>
  </si>
  <si>
    <t>勝瀬小学校</t>
  </si>
  <si>
    <t>鶴瀬小学校</t>
  </si>
  <si>
    <t>諏訪小学校</t>
  </si>
  <si>
    <t>みずほ台小学校</t>
  </si>
  <si>
    <t>本郷中学校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</si>
</sst>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  <numFmt numFmtId="182" formatCode="0.00_ "/>
    <numFmt numFmtId="183" formatCode="0.000_ "/>
    <numFmt numFmtId="184" formatCode="0.000_);[Red]\(0.000\)"/>
    <numFmt numFmtId="185" formatCode="0.00_);[Red]\(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vertical="center"/>
    </xf>
    <xf numFmtId="185" fontId="4" fillId="0" borderId="11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5" fontId="4" fillId="0" borderId="15" xfId="0" applyNumberFormat="1" applyFont="1" applyBorder="1" applyAlignment="1">
      <alignment horizontal="center" vertical="center"/>
    </xf>
    <xf numFmtId="185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indent="1"/>
    </xf>
    <xf numFmtId="183" fontId="4" fillId="0" borderId="11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83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26" xfId="0" applyFont="1" applyBorder="1" applyAlignment="1">
      <alignment horizontal="left" vertical="center" indent="1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indent="1"/>
    </xf>
    <xf numFmtId="181" fontId="0" fillId="0" borderId="11" xfId="0" applyNumberFormat="1" applyFont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indent="1"/>
    </xf>
    <xf numFmtId="181" fontId="0" fillId="0" borderId="31" xfId="0" applyNumberFormat="1" applyFont="1" applyBorder="1" applyAlignment="1">
      <alignment horizontal="center" vertical="center"/>
    </xf>
    <xf numFmtId="181" fontId="0" fillId="0" borderId="31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indent="1"/>
    </xf>
    <xf numFmtId="181" fontId="0" fillId="0" borderId="13" xfId="0" applyNumberFormat="1" applyFont="1" applyBorder="1" applyAlignment="1">
      <alignment horizontal="center" vertical="center"/>
    </xf>
    <xf numFmtId="181" fontId="0" fillId="0" borderId="13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indent="1"/>
    </xf>
    <xf numFmtId="181" fontId="0" fillId="0" borderId="15" xfId="0" applyNumberFormat="1" applyFont="1" applyBorder="1" applyAlignment="1">
      <alignment horizontal="center" vertical="center"/>
    </xf>
    <xf numFmtId="181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85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shrinkToFit="1"/>
    </xf>
    <xf numFmtId="0" fontId="4" fillId="0" borderId="3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142875</xdr:rowOff>
    </xdr:from>
    <xdr:to>
      <xdr:col>14</xdr:col>
      <xdr:colOff>0</xdr:colOff>
      <xdr:row>36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5562600"/>
          <a:ext cx="7381875" cy="2009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用語解説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ＢＯＤ：　水中の微生物が、水中の汚れ等の有機物を分解するために使う酸素の量です。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ＢＯＤが多いほど水が汚れていることを示します。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ＤＯ　：　水中の酸素の量です。ＢＯＤの説明にあるように、水が汚れているほど水中の酸素が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消費され、少なくなります。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したがって、水中の酸素の量が多いほど、その水はきれいだと言えます。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環境基準が適用される河川は、新河岸川・柳瀬川のみです。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年度から新河岸川及び柳瀬川の水域類型指定が新河岸川（Ｄ類型）・柳瀬川（Ｃ類型）に変更されました。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年度までの新河岸川・柳瀬川は、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類型指定となります。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類型環境基準値：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133350</xdr:colOff>
      <xdr:row>38</xdr:row>
      <xdr:rowOff>28575</xdr:rowOff>
    </xdr:from>
    <xdr:to>
      <xdr:col>14</xdr:col>
      <xdr:colOff>0</xdr:colOff>
      <xdr:row>41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7924800"/>
          <a:ext cx="7362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環境に関する詳細データは富士見市ホームページ内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トップページより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「市政・まちづくり」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「環境」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「環境調査の結果報告」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にも掲載しています。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8</xdr:col>
      <xdr:colOff>485775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228600"/>
          <a:ext cx="480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用語解説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ＢＯＤ：　水中の微生物が、水中の汚れ等の有機物を分解するために使う酸素の量です。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ＢＯＤが多いほど水が汚れていることを示します。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ＤＯ　：　水中の酸素の量です。ＢＯＤの説明にあるように、水が汚れているほど水中の酸素が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消費され、少なくなります。したがって、水中の酸素の量が多いほど、その水はきれいだと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言えます。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環境基準が適用される河川は、新河岸川・柳瀬川のみです。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年度から新河岸川及び柳瀬川の水域類型指定が新河岸川（Ｄ類型）・柳瀬川（Ｃ類型）に変更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年度までの新河岸川・柳瀬川は、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類型指定となります。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類型環境基準値：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266700</xdr:colOff>
      <xdr:row>8</xdr:row>
      <xdr:rowOff>114300</xdr:rowOff>
    </xdr:from>
    <xdr:to>
      <xdr:col>16</xdr:col>
      <xdr:colOff>476250</xdr:colOff>
      <xdr:row>13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6700" y="2343150"/>
          <a:ext cx="84772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環境に関する詳細データは富士見市ホームページ内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トップページより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「市政・まちづくり」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「環境」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「環境調査の結果報告」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にも掲載しています。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228600"/>
          <a:ext cx="5695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用語解説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ＢＯＤ：　水中の微生物が、水中の汚れ等の有機物を分解するために使う酸素の量です。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ＢＯＤが多いほど水が汚れていることを示します。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ＤＯ　：　水中の酸素の量です。ＢＯＤの説明にあるように、水が汚れているほど水中の酸素が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消費され、少なくなります。したがって、水中の酸素の量が多いほど、その水はきれいだと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言えます。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環境基準が適用される河川は、新河岸川・柳瀬川のみです。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年度から新河岸川及び柳瀬川の水域類型指定が新河岸川（Ｄ類型）・柳瀬川（Ｃ類型）に変更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年度までの新河岸川・柳瀬川は、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類型指定となります。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類型環境基準値：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266700</xdr:colOff>
      <xdr:row>35</xdr:row>
      <xdr:rowOff>123825</xdr:rowOff>
    </xdr:from>
    <xdr:to>
      <xdr:col>9</xdr:col>
      <xdr:colOff>352425</xdr:colOff>
      <xdr:row>40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6700" y="7381875"/>
          <a:ext cx="58483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環境に関する詳細データは富士見市ホームページ内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トップページより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「市政・まちづくり」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「環境」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「環境調査の結果報告」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にも掲載しています。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875" style="1" customWidth="1"/>
    <col min="2" max="12" width="6.375" style="1" customWidth="1"/>
    <col min="13" max="13" width="6.375" style="99" customWidth="1"/>
    <col min="14" max="16384" width="9.00390625" style="1" customWidth="1"/>
  </cols>
  <sheetData>
    <row r="1" spans="1:14" s="5" customFormat="1" ht="18" customHeight="1">
      <c r="A1" s="4" t="s">
        <v>54</v>
      </c>
      <c r="B1" s="4"/>
      <c r="C1" s="4"/>
      <c r="D1" s="15"/>
      <c r="E1" s="15"/>
      <c r="F1" s="15"/>
      <c r="G1" s="15"/>
      <c r="H1" s="15"/>
      <c r="I1" s="15"/>
      <c r="J1" s="15"/>
      <c r="K1" s="15"/>
      <c r="L1" s="15"/>
      <c r="M1" s="94"/>
      <c r="N1" s="6"/>
    </row>
    <row r="2" spans="1:13" ht="17.25">
      <c r="A2" s="105" t="s">
        <v>17</v>
      </c>
      <c r="B2" s="105"/>
      <c r="C2" s="105"/>
      <c r="D2" s="105"/>
      <c r="E2" s="105"/>
      <c r="F2" s="105"/>
      <c r="G2" s="105"/>
      <c r="H2" s="105"/>
      <c r="I2" s="105"/>
      <c r="J2" s="105"/>
      <c r="K2" s="38"/>
      <c r="L2" s="38"/>
      <c r="M2" s="95"/>
    </row>
    <row r="3" spans="1:14" s="62" customFormat="1" ht="14.25" thickBot="1">
      <c r="A3" s="57" t="s">
        <v>53</v>
      </c>
      <c r="B3" s="58"/>
      <c r="C3" s="58"/>
      <c r="D3" s="58"/>
      <c r="E3" s="58"/>
      <c r="F3" s="59"/>
      <c r="G3" s="60"/>
      <c r="H3" s="58"/>
      <c r="I3" s="58"/>
      <c r="J3" s="59"/>
      <c r="K3" s="59"/>
      <c r="L3" s="59"/>
      <c r="M3" s="96"/>
      <c r="N3" s="61" t="s">
        <v>11</v>
      </c>
    </row>
    <row r="4" spans="1:14" s="62" customFormat="1" ht="37.5" customHeight="1">
      <c r="A4" s="63" t="s">
        <v>82</v>
      </c>
      <c r="B4" s="64" t="s">
        <v>0</v>
      </c>
      <c r="C4" s="64" t="s">
        <v>1</v>
      </c>
      <c r="D4" s="64" t="s">
        <v>2</v>
      </c>
      <c r="E4" s="64" t="s">
        <v>12</v>
      </c>
      <c r="F4" s="64" t="s">
        <v>14</v>
      </c>
      <c r="G4" s="64" t="s">
        <v>18</v>
      </c>
      <c r="H4" s="64" t="s">
        <v>51</v>
      </c>
      <c r="I4" s="64" t="s">
        <v>83</v>
      </c>
      <c r="J4" s="64" t="s">
        <v>84</v>
      </c>
      <c r="K4" s="64" t="s">
        <v>85</v>
      </c>
      <c r="L4" s="64" t="s">
        <v>79</v>
      </c>
      <c r="M4" s="91" t="s">
        <v>92</v>
      </c>
      <c r="N4" s="104" t="s">
        <v>86</v>
      </c>
    </row>
    <row r="5" spans="1:14" s="62" customFormat="1" ht="15.75" customHeight="1">
      <c r="A5" s="65" t="s">
        <v>3</v>
      </c>
      <c r="B5" s="66">
        <v>3.4</v>
      </c>
      <c r="C5" s="66">
        <v>3.6</v>
      </c>
      <c r="D5" s="66">
        <v>3.4</v>
      </c>
      <c r="E5" s="66">
        <v>2.3</v>
      </c>
      <c r="F5" s="66">
        <v>2.5</v>
      </c>
      <c r="G5" s="67">
        <v>2.8</v>
      </c>
      <c r="H5" s="67">
        <v>2.2</v>
      </c>
      <c r="I5" s="67">
        <v>2.2</v>
      </c>
      <c r="J5" s="67">
        <v>1.7</v>
      </c>
      <c r="K5" s="67">
        <v>1.6</v>
      </c>
      <c r="L5" s="68">
        <v>2.1</v>
      </c>
      <c r="M5" s="67">
        <f>(1.8+2.4)/2</f>
        <v>2.1</v>
      </c>
      <c r="N5" s="69" t="s">
        <v>87</v>
      </c>
    </row>
    <row r="6" spans="1:14" s="62" customFormat="1" ht="15.75" customHeight="1">
      <c r="A6" s="70" t="s">
        <v>4</v>
      </c>
      <c r="B6" s="71">
        <v>3.6</v>
      </c>
      <c r="C6" s="71">
        <v>3.7</v>
      </c>
      <c r="D6" s="71">
        <v>3</v>
      </c>
      <c r="E6" s="71">
        <v>2.5</v>
      </c>
      <c r="F6" s="71">
        <v>3.3</v>
      </c>
      <c r="G6" s="72">
        <v>1.5</v>
      </c>
      <c r="H6" s="72">
        <v>1.8</v>
      </c>
      <c r="I6" s="72">
        <v>2.9</v>
      </c>
      <c r="J6" s="72">
        <v>2.4</v>
      </c>
      <c r="K6" s="72">
        <v>2.4</v>
      </c>
      <c r="L6" s="73">
        <v>2</v>
      </c>
      <c r="M6" s="72">
        <f>(1.6+2.6)/2</f>
        <v>2.1</v>
      </c>
      <c r="N6" s="69" t="s">
        <v>88</v>
      </c>
    </row>
    <row r="7" spans="1:14" s="62" customFormat="1" ht="15.75" customHeight="1">
      <c r="A7" s="65" t="s">
        <v>5</v>
      </c>
      <c r="B7" s="66">
        <v>4.3</v>
      </c>
      <c r="C7" s="66">
        <v>4.2</v>
      </c>
      <c r="D7" s="66">
        <v>3.4</v>
      </c>
      <c r="E7" s="66">
        <v>2.7</v>
      </c>
      <c r="F7" s="66">
        <v>3.7</v>
      </c>
      <c r="G7" s="67">
        <v>5.1</v>
      </c>
      <c r="H7" s="67">
        <v>2.6</v>
      </c>
      <c r="I7" s="67">
        <v>3.8</v>
      </c>
      <c r="J7" s="67">
        <v>2.1</v>
      </c>
      <c r="K7" s="67">
        <v>2.8</v>
      </c>
      <c r="L7" s="68">
        <f>(3.2+1.3)/2</f>
        <v>2.25</v>
      </c>
      <c r="M7" s="68">
        <f>(2+2.9)/2</f>
        <v>2.45</v>
      </c>
      <c r="N7" s="108" t="s">
        <v>6</v>
      </c>
    </row>
    <row r="8" spans="1:14" s="62" customFormat="1" ht="15.75" customHeight="1">
      <c r="A8" s="74" t="s">
        <v>7</v>
      </c>
      <c r="B8" s="75">
        <v>0.9</v>
      </c>
      <c r="C8" s="75">
        <v>1.2</v>
      </c>
      <c r="D8" s="75">
        <v>0.9</v>
      </c>
      <c r="E8" s="75">
        <v>2.9</v>
      </c>
      <c r="F8" s="75">
        <v>0.5</v>
      </c>
      <c r="G8" s="76">
        <v>0.5</v>
      </c>
      <c r="H8" s="76">
        <v>2.3</v>
      </c>
      <c r="I8" s="76">
        <v>1.4</v>
      </c>
      <c r="J8" s="76">
        <v>0.8</v>
      </c>
      <c r="K8" s="76">
        <v>0.6</v>
      </c>
      <c r="L8" s="73">
        <f>(1.2+1.3)/2</f>
        <v>1.25</v>
      </c>
      <c r="M8" s="73">
        <f>(0.8+0.6)/2</f>
        <v>0.7</v>
      </c>
      <c r="N8" s="108"/>
    </row>
    <row r="9" spans="1:14" s="62" customFormat="1" ht="15.75" customHeight="1">
      <c r="A9" s="74" t="s">
        <v>8</v>
      </c>
      <c r="B9" s="75">
        <v>2.9</v>
      </c>
      <c r="C9" s="75">
        <v>2.7</v>
      </c>
      <c r="D9" s="75">
        <v>4.1</v>
      </c>
      <c r="E9" s="75">
        <v>2.3</v>
      </c>
      <c r="F9" s="75">
        <v>3.2</v>
      </c>
      <c r="G9" s="76">
        <v>2.5</v>
      </c>
      <c r="H9" s="76">
        <v>4.2</v>
      </c>
      <c r="I9" s="76">
        <v>1.9</v>
      </c>
      <c r="J9" s="76">
        <v>1.1</v>
      </c>
      <c r="K9" s="76">
        <v>1.8</v>
      </c>
      <c r="L9" s="73">
        <f>(1.6+1.8)/2</f>
        <v>1.7000000000000002</v>
      </c>
      <c r="M9" s="73">
        <f>(1.6+1.7)/2</f>
        <v>1.65</v>
      </c>
      <c r="N9" s="108"/>
    </row>
    <row r="10" spans="1:14" s="62" customFormat="1" ht="15.75" customHeight="1">
      <c r="A10" s="74" t="s">
        <v>9</v>
      </c>
      <c r="B10" s="75">
        <v>4.8</v>
      </c>
      <c r="C10" s="75">
        <v>4</v>
      </c>
      <c r="D10" s="75">
        <v>3.9</v>
      </c>
      <c r="E10" s="75">
        <v>3.5</v>
      </c>
      <c r="F10" s="75">
        <v>3.5</v>
      </c>
      <c r="G10" s="76">
        <v>2.8</v>
      </c>
      <c r="H10" s="76">
        <v>2.7</v>
      </c>
      <c r="I10" s="76">
        <v>2.9</v>
      </c>
      <c r="J10" s="76">
        <v>2.1</v>
      </c>
      <c r="K10" s="76">
        <v>1.9</v>
      </c>
      <c r="L10" s="73">
        <f>(2.4+2.1)/2</f>
        <v>2.25</v>
      </c>
      <c r="M10" s="73">
        <f>(1.4+1.8)/2</f>
        <v>1.6</v>
      </c>
      <c r="N10" s="108"/>
    </row>
    <row r="11" spans="1:14" s="62" customFormat="1" ht="15.75" customHeight="1" thickBot="1">
      <c r="A11" s="77" t="s">
        <v>10</v>
      </c>
      <c r="B11" s="78">
        <v>5.7</v>
      </c>
      <c r="C11" s="78">
        <v>9.5</v>
      </c>
      <c r="D11" s="78">
        <v>14</v>
      </c>
      <c r="E11" s="78">
        <v>10</v>
      </c>
      <c r="F11" s="78">
        <v>5.4</v>
      </c>
      <c r="G11" s="79">
        <v>45.9</v>
      </c>
      <c r="H11" s="79">
        <v>5.2</v>
      </c>
      <c r="I11" s="79">
        <v>4.7</v>
      </c>
      <c r="J11" s="79">
        <v>3.5</v>
      </c>
      <c r="K11" s="79">
        <v>6.7</v>
      </c>
      <c r="L11" s="79">
        <f>(4.4+3.1)/2</f>
        <v>3.75</v>
      </c>
      <c r="M11" s="79">
        <f>(2.4+5.2)/2</f>
        <v>3.8</v>
      </c>
      <c r="N11" s="109"/>
    </row>
    <row r="12" spans="1:14" s="62" customFormat="1" ht="21" customHeight="1">
      <c r="A12" s="80"/>
      <c r="B12" s="81"/>
      <c r="C12" s="81"/>
      <c r="D12" s="81"/>
      <c r="E12" s="81"/>
      <c r="F12" s="81"/>
      <c r="G12" s="82"/>
      <c r="H12" s="82"/>
      <c r="I12" s="83"/>
      <c r="J12" s="84"/>
      <c r="K12" s="84"/>
      <c r="L12" s="84"/>
      <c r="M12" s="97"/>
      <c r="N12" s="85" t="s">
        <v>13</v>
      </c>
    </row>
    <row r="13" spans="1:14" s="62" customFormat="1" ht="13.5">
      <c r="A13" s="80"/>
      <c r="B13" s="81"/>
      <c r="C13" s="81"/>
      <c r="D13" s="81"/>
      <c r="E13" s="81"/>
      <c r="F13" s="81"/>
      <c r="G13" s="81"/>
      <c r="H13" s="81"/>
      <c r="I13" s="86"/>
      <c r="J13" s="84"/>
      <c r="K13" s="84"/>
      <c r="L13" s="84"/>
      <c r="M13" s="97"/>
      <c r="N13" s="84"/>
    </row>
    <row r="14" spans="1:14" s="62" customFormat="1" ht="14.25" thickBot="1">
      <c r="A14" s="87" t="s">
        <v>89</v>
      </c>
      <c r="B14" s="82"/>
      <c r="C14" s="82"/>
      <c r="D14" s="82"/>
      <c r="E14" s="82"/>
      <c r="F14" s="82"/>
      <c r="G14" s="82"/>
      <c r="H14" s="88"/>
      <c r="I14" s="89"/>
      <c r="J14" s="84"/>
      <c r="K14" s="84"/>
      <c r="L14" s="84"/>
      <c r="M14" s="97"/>
      <c r="N14" s="90" t="s">
        <v>11</v>
      </c>
    </row>
    <row r="15" spans="1:14" s="62" customFormat="1" ht="37.5" customHeight="1">
      <c r="A15" s="63" t="s">
        <v>82</v>
      </c>
      <c r="B15" s="64" t="s">
        <v>0</v>
      </c>
      <c r="C15" s="64" t="s">
        <v>1</v>
      </c>
      <c r="D15" s="64" t="s">
        <v>2</v>
      </c>
      <c r="E15" s="64" t="s">
        <v>12</v>
      </c>
      <c r="F15" s="64" t="s">
        <v>14</v>
      </c>
      <c r="G15" s="91" t="s">
        <v>18</v>
      </c>
      <c r="H15" s="91" t="s">
        <v>51</v>
      </c>
      <c r="I15" s="91" t="s">
        <v>83</v>
      </c>
      <c r="J15" s="91" t="s">
        <v>84</v>
      </c>
      <c r="K15" s="91" t="s">
        <v>85</v>
      </c>
      <c r="L15" s="91" t="s">
        <v>79</v>
      </c>
      <c r="M15" s="91" t="s">
        <v>92</v>
      </c>
      <c r="N15" s="104" t="s">
        <v>86</v>
      </c>
    </row>
    <row r="16" spans="1:14" s="62" customFormat="1" ht="15.75" customHeight="1">
      <c r="A16" s="65" t="s">
        <v>3</v>
      </c>
      <c r="B16" s="66">
        <v>6.4</v>
      </c>
      <c r="C16" s="66">
        <v>6</v>
      </c>
      <c r="D16" s="66">
        <v>6</v>
      </c>
      <c r="E16" s="66">
        <v>7</v>
      </c>
      <c r="F16" s="66">
        <v>8.2</v>
      </c>
      <c r="G16" s="67">
        <v>7.5</v>
      </c>
      <c r="H16" s="67">
        <v>6.6</v>
      </c>
      <c r="I16" s="67">
        <v>6.9</v>
      </c>
      <c r="J16" s="67">
        <v>7.6</v>
      </c>
      <c r="K16" s="67">
        <v>6.7</v>
      </c>
      <c r="L16" s="68">
        <v>7.8</v>
      </c>
      <c r="M16" s="67">
        <f>(6.8+7.8)/2</f>
        <v>7.3</v>
      </c>
      <c r="N16" s="69" t="s">
        <v>15</v>
      </c>
    </row>
    <row r="17" spans="1:14" s="62" customFormat="1" ht="15.75" customHeight="1">
      <c r="A17" s="70" t="s">
        <v>4</v>
      </c>
      <c r="B17" s="71">
        <v>7.8</v>
      </c>
      <c r="C17" s="71">
        <v>8.3</v>
      </c>
      <c r="D17" s="71">
        <v>7.9</v>
      </c>
      <c r="E17" s="71">
        <v>8</v>
      </c>
      <c r="F17" s="71">
        <v>8.2</v>
      </c>
      <c r="G17" s="72">
        <v>8.3</v>
      </c>
      <c r="H17" s="72">
        <v>7.7</v>
      </c>
      <c r="I17" s="72">
        <v>8.1</v>
      </c>
      <c r="J17" s="72">
        <v>8.5</v>
      </c>
      <c r="K17" s="72">
        <v>8.2</v>
      </c>
      <c r="L17" s="73">
        <v>9.8</v>
      </c>
      <c r="M17" s="72">
        <f>(7.4+10)/2</f>
        <v>8.7</v>
      </c>
      <c r="N17" s="69" t="s">
        <v>16</v>
      </c>
    </row>
    <row r="18" spans="1:14" s="62" customFormat="1" ht="15.75" customHeight="1">
      <c r="A18" s="65" t="s">
        <v>5</v>
      </c>
      <c r="B18" s="66">
        <v>7.6</v>
      </c>
      <c r="C18" s="66">
        <v>7.2</v>
      </c>
      <c r="D18" s="66">
        <v>7</v>
      </c>
      <c r="E18" s="66">
        <v>7.5</v>
      </c>
      <c r="F18" s="66">
        <v>10</v>
      </c>
      <c r="G18" s="67">
        <v>7.7</v>
      </c>
      <c r="H18" s="67">
        <v>8.4</v>
      </c>
      <c r="I18" s="67">
        <v>7.3</v>
      </c>
      <c r="J18" s="67">
        <v>8.8</v>
      </c>
      <c r="K18" s="67">
        <v>7.7</v>
      </c>
      <c r="L18" s="68">
        <f>(13+8.1)/2</f>
        <v>10.55</v>
      </c>
      <c r="M18" s="68">
        <f>(10+9)/2</f>
        <v>9.5</v>
      </c>
      <c r="N18" s="108" t="s">
        <v>6</v>
      </c>
    </row>
    <row r="19" spans="1:14" s="62" customFormat="1" ht="15.75" customHeight="1">
      <c r="A19" s="74" t="s">
        <v>7</v>
      </c>
      <c r="B19" s="75">
        <v>8.4</v>
      </c>
      <c r="C19" s="75">
        <v>9.9</v>
      </c>
      <c r="D19" s="75">
        <v>11</v>
      </c>
      <c r="E19" s="75">
        <v>8.3</v>
      </c>
      <c r="F19" s="75">
        <v>8.9</v>
      </c>
      <c r="G19" s="76">
        <v>11.4</v>
      </c>
      <c r="H19" s="76">
        <v>8.8</v>
      </c>
      <c r="I19" s="76">
        <v>8.7</v>
      </c>
      <c r="J19" s="76">
        <v>9.9</v>
      </c>
      <c r="K19" s="76">
        <v>10</v>
      </c>
      <c r="L19" s="73">
        <f>(12+8.7)/2</f>
        <v>10.35</v>
      </c>
      <c r="M19" s="73">
        <f>(13+10)/2</f>
        <v>11.5</v>
      </c>
      <c r="N19" s="108"/>
    </row>
    <row r="20" spans="1:14" s="62" customFormat="1" ht="15.75" customHeight="1">
      <c r="A20" s="74" t="s">
        <v>8</v>
      </c>
      <c r="B20" s="75">
        <v>7.7</v>
      </c>
      <c r="C20" s="75">
        <v>6.9</v>
      </c>
      <c r="D20" s="75">
        <v>6.4</v>
      </c>
      <c r="E20" s="75">
        <v>7</v>
      </c>
      <c r="F20" s="75">
        <v>6.8</v>
      </c>
      <c r="G20" s="76">
        <v>7.6</v>
      </c>
      <c r="H20" s="76">
        <v>8.3</v>
      </c>
      <c r="I20" s="76">
        <v>7.3</v>
      </c>
      <c r="J20" s="76">
        <v>8.9</v>
      </c>
      <c r="K20" s="76">
        <v>6.9</v>
      </c>
      <c r="L20" s="73">
        <f>(9.7+8.9)/2</f>
        <v>9.3</v>
      </c>
      <c r="M20" s="73">
        <f>(10+8)/2</f>
        <v>9</v>
      </c>
      <c r="N20" s="108"/>
    </row>
    <row r="21" spans="1:14" s="62" customFormat="1" ht="15.75" customHeight="1">
      <c r="A21" s="74" t="s">
        <v>9</v>
      </c>
      <c r="B21" s="75">
        <v>8.7</v>
      </c>
      <c r="C21" s="75">
        <v>10</v>
      </c>
      <c r="D21" s="75">
        <v>10</v>
      </c>
      <c r="E21" s="75">
        <v>9.6</v>
      </c>
      <c r="F21" s="75">
        <v>12</v>
      </c>
      <c r="G21" s="76">
        <v>12</v>
      </c>
      <c r="H21" s="76">
        <v>11.9</v>
      </c>
      <c r="I21" s="76">
        <v>10.5</v>
      </c>
      <c r="J21" s="76">
        <v>13</v>
      </c>
      <c r="K21" s="76">
        <v>11</v>
      </c>
      <c r="L21" s="73">
        <f>(18+14)/2</f>
        <v>16</v>
      </c>
      <c r="M21" s="73">
        <f>(15+14)/2</f>
        <v>14.5</v>
      </c>
      <c r="N21" s="108"/>
    </row>
    <row r="22" spans="1:14" s="62" customFormat="1" ht="15.75" customHeight="1" thickBot="1">
      <c r="A22" s="77" t="s">
        <v>10</v>
      </c>
      <c r="B22" s="78">
        <v>4.3</v>
      </c>
      <c r="C22" s="78">
        <v>2.3</v>
      </c>
      <c r="D22" s="78">
        <v>1.9</v>
      </c>
      <c r="E22" s="78">
        <v>3.2</v>
      </c>
      <c r="F22" s="78">
        <v>4.3</v>
      </c>
      <c r="G22" s="79">
        <v>1.6</v>
      </c>
      <c r="H22" s="79">
        <v>4.6</v>
      </c>
      <c r="I22" s="79">
        <v>4.3</v>
      </c>
      <c r="J22" s="79">
        <v>4.2</v>
      </c>
      <c r="K22" s="79">
        <v>3.8</v>
      </c>
      <c r="L22" s="79">
        <f>(6.5+6)/2</f>
        <v>6.25</v>
      </c>
      <c r="M22" s="79">
        <f>(4.3+5.4)/2</f>
        <v>4.85</v>
      </c>
      <c r="N22" s="109"/>
    </row>
    <row r="23" spans="1:14" s="62" customFormat="1" ht="18.75" customHeight="1">
      <c r="A23" s="80"/>
      <c r="B23" s="85"/>
      <c r="C23" s="85"/>
      <c r="D23" s="85"/>
      <c r="E23" s="85"/>
      <c r="F23" s="84"/>
      <c r="G23" s="84"/>
      <c r="H23" s="84"/>
      <c r="I23" s="84"/>
      <c r="J23" s="84"/>
      <c r="K23" s="84"/>
      <c r="L23" s="84"/>
      <c r="M23" s="97"/>
      <c r="N23" s="85" t="s">
        <v>13</v>
      </c>
    </row>
    <row r="24" spans="1:13" ht="14.25">
      <c r="A24" s="106"/>
      <c r="B24" s="107"/>
      <c r="C24" s="107"/>
      <c r="D24" s="107"/>
      <c r="E24" s="107"/>
      <c r="F24" s="107"/>
      <c r="G24" s="107"/>
      <c r="H24" s="107"/>
      <c r="I24" s="107"/>
      <c r="J24" s="107"/>
      <c r="K24" s="3"/>
      <c r="L24" s="3"/>
      <c r="M24" s="98"/>
    </row>
    <row r="25" spans="1:13" ht="14.25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3"/>
      <c r="L25" s="3"/>
      <c r="M25" s="98"/>
    </row>
    <row r="26" spans="1:13" ht="14.25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3"/>
      <c r="L26" s="3"/>
      <c r="M26" s="98"/>
    </row>
    <row r="27" spans="1:13" ht="14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8"/>
    </row>
    <row r="28" spans="1:13" ht="14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8"/>
    </row>
    <row r="29" spans="1:13" ht="14.2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8"/>
    </row>
    <row r="30" spans="1:13" ht="14.2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8"/>
    </row>
    <row r="31" spans="1:13" ht="14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8"/>
    </row>
    <row r="32" spans="1:13" ht="14.2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8"/>
    </row>
  </sheetData>
  <sheetProtection/>
  <mergeCells count="6">
    <mergeCell ref="A2:J2"/>
    <mergeCell ref="A26:J26"/>
    <mergeCell ref="A24:J24"/>
    <mergeCell ref="N7:N11"/>
    <mergeCell ref="A25:J25"/>
    <mergeCell ref="N18:N22"/>
  </mergeCells>
  <printOptions/>
  <pageMargins left="0.7874015748031497" right="0.7874015748031497" top="0.7874015748031497" bottom="0.9055118110236221" header="0.5118110236220472" footer="0.5118110236220472"/>
  <pageSetup horizontalDpi="600" verticalDpi="600" orientation="portrait" paperSize="9" scale="87" r:id="rId2"/>
  <headerFooter alignWithMargins="0">
    <oddFooter>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875" style="1" customWidth="1"/>
    <col min="2" max="21" width="6.375" style="1" customWidth="1"/>
    <col min="22" max="23" width="6.375" style="99" customWidth="1"/>
    <col min="24" max="16384" width="9.00390625" style="1" customWidth="1"/>
  </cols>
  <sheetData>
    <row r="1" spans="1:25" s="5" customFormat="1" ht="18" customHeight="1">
      <c r="A1" s="4" t="s">
        <v>54</v>
      </c>
      <c r="B1" s="4"/>
      <c r="C1" s="4"/>
      <c r="D1" s="15"/>
      <c r="E1" s="15"/>
      <c r="F1" s="15"/>
      <c r="G1" s="15"/>
      <c r="H1" s="15"/>
      <c r="I1" s="15"/>
      <c r="J1" s="1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00"/>
      <c r="W1" s="100"/>
      <c r="X1" s="4"/>
      <c r="Y1" s="4"/>
    </row>
    <row r="2" spans="1:25" ht="23.25" customHeight="1" thickBot="1">
      <c r="A2" s="29" t="s">
        <v>20</v>
      </c>
      <c r="B2" s="11"/>
      <c r="C2" s="11"/>
      <c r="D2" s="11"/>
      <c r="E2" s="1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1"/>
      <c r="W2" s="101"/>
      <c r="X2" s="10"/>
      <c r="Y2" s="10"/>
    </row>
    <row r="3" spans="1:25" ht="18" customHeight="1">
      <c r="A3" s="116" t="s">
        <v>58</v>
      </c>
      <c r="B3" s="113" t="s">
        <v>21</v>
      </c>
      <c r="C3" s="114"/>
      <c r="D3" s="113" t="s">
        <v>22</v>
      </c>
      <c r="E3" s="114"/>
      <c r="F3" s="113" t="s">
        <v>23</v>
      </c>
      <c r="G3" s="114"/>
      <c r="H3" s="113" t="s">
        <v>24</v>
      </c>
      <c r="I3" s="114"/>
      <c r="J3" s="113" t="s">
        <v>64</v>
      </c>
      <c r="K3" s="114"/>
      <c r="L3" s="113" t="s">
        <v>65</v>
      </c>
      <c r="M3" s="114"/>
      <c r="N3" s="110" t="s">
        <v>71</v>
      </c>
      <c r="O3" s="110"/>
      <c r="P3" s="110" t="s">
        <v>75</v>
      </c>
      <c r="Q3" s="110"/>
      <c r="R3" s="110" t="s">
        <v>76</v>
      </c>
      <c r="S3" s="110"/>
      <c r="T3" s="110" t="s">
        <v>80</v>
      </c>
      <c r="U3" s="110"/>
      <c r="V3" s="115" t="s">
        <v>91</v>
      </c>
      <c r="W3" s="115"/>
      <c r="X3" s="111" t="s">
        <v>25</v>
      </c>
      <c r="Y3" s="10"/>
    </row>
    <row r="4" spans="1:25" ht="18" customHeight="1">
      <c r="A4" s="117"/>
      <c r="B4" s="48" t="s">
        <v>27</v>
      </c>
      <c r="C4" s="48" t="s">
        <v>26</v>
      </c>
      <c r="D4" s="48" t="s">
        <v>27</v>
      </c>
      <c r="E4" s="48" t="s">
        <v>26</v>
      </c>
      <c r="F4" s="48" t="s">
        <v>27</v>
      </c>
      <c r="G4" s="48" t="s">
        <v>26</v>
      </c>
      <c r="H4" s="48" t="s">
        <v>27</v>
      </c>
      <c r="I4" s="48" t="s">
        <v>26</v>
      </c>
      <c r="J4" s="48" t="s">
        <v>27</v>
      </c>
      <c r="K4" s="48" t="s">
        <v>26</v>
      </c>
      <c r="L4" s="48" t="s">
        <v>27</v>
      </c>
      <c r="M4" s="48" t="s">
        <v>26</v>
      </c>
      <c r="N4" s="48" t="s">
        <v>27</v>
      </c>
      <c r="O4" s="48" t="s">
        <v>26</v>
      </c>
      <c r="P4" s="48" t="s">
        <v>27</v>
      </c>
      <c r="Q4" s="48" t="s">
        <v>26</v>
      </c>
      <c r="R4" s="48" t="s">
        <v>27</v>
      </c>
      <c r="S4" s="48" t="s">
        <v>26</v>
      </c>
      <c r="T4" s="48" t="s">
        <v>27</v>
      </c>
      <c r="U4" s="48" t="s">
        <v>26</v>
      </c>
      <c r="V4" s="102" t="s">
        <v>27</v>
      </c>
      <c r="W4" s="102" t="s">
        <v>26</v>
      </c>
      <c r="X4" s="112"/>
      <c r="Y4" s="10"/>
    </row>
    <row r="5" spans="1:25" ht="28.5">
      <c r="A5" s="54" t="s">
        <v>28</v>
      </c>
      <c r="B5" s="30">
        <v>0.021</v>
      </c>
      <c r="C5" s="30">
        <v>0.021</v>
      </c>
      <c r="D5" s="26">
        <v>0.019</v>
      </c>
      <c r="E5" s="26">
        <v>0.03</v>
      </c>
      <c r="F5" s="26">
        <v>0.017</v>
      </c>
      <c r="G5" s="26">
        <v>0.024</v>
      </c>
      <c r="H5" s="26">
        <v>0.012</v>
      </c>
      <c r="I5" s="26">
        <v>0.023</v>
      </c>
      <c r="J5" s="31">
        <v>0.018</v>
      </c>
      <c r="K5" s="31">
        <v>0.025</v>
      </c>
      <c r="L5" s="31">
        <v>0.017</v>
      </c>
      <c r="M5" s="31">
        <v>0.025</v>
      </c>
      <c r="N5" s="31">
        <v>0.013</v>
      </c>
      <c r="O5" s="31">
        <v>0.025</v>
      </c>
      <c r="P5" s="31">
        <v>0.017</v>
      </c>
      <c r="Q5" s="31">
        <v>0.023</v>
      </c>
      <c r="R5" s="31">
        <v>0.015</v>
      </c>
      <c r="S5" s="31">
        <v>0.019</v>
      </c>
      <c r="T5" s="31">
        <v>0.007</v>
      </c>
      <c r="U5" s="31">
        <v>0.017</v>
      </c>
      <c r="V5" s="31">
        <v>0.013</v>
      </c>
      <c r="W5" s="31">
        <v>0.019</v>
      </c>
      <c r="X5" s="41" t="s">
        <v>29</v>
      </c>
      <c r="Y5" s="10"/>
    </row>
    <row r="6" spans="1:25" ht="27.75" thickBot="1">
      <c r="A6" s="55" t="s">
        <v>30</v>
      </c>
      <c r="B6" s="32">
        <v>0.034</v>
      </c>
      <c r="C6" s="32">
        <v>0.031</v>
      </c>
      <c r="D6" s="33">
        <v>0.035</v>
      </c>
      <c r="E6" s="33">
        <v>0.04</v>
      </c>
      <c r="F6" s="33">
        <v>0.027</v>
      </c>
      <c r="G6" s="33">
        <v>0.033</v>
      </c>
      <c r="H6" s="33">
        <v>0.021</v>
      </c>
      <c r="I6" s="33">
        <v>0.033</v>
      </c>
      <c r="J6" s="27">
        <v>0.033</v>
      </c>
      <c r="K6" s="27">
        <v>0.034</v>
      </c>
      <c r="L6" s="27">
        <v>0.025</v>
      </c>
      <c r="M6" s="27">
        <v>0.031</v>
      </c>
      <c r="N6" s="27">
        <v>0.025</v>
      </c>
      <c r="O6" s="27">
        <v>0.034</v>
      </c>
      <c r="P6" s="27">
        <v>0.028</v>
      </c>
      <c r="Q6" s="27">
        <v>0.031</v>
      </c>
      <c r="R6" s="27">
        <v>0.023</v>
      </c>
      <c r="S6" s="27">
        <v>0.026</v>
      </c>
      <c r="T6" s="27">
        <v>0.012</v>
      </c>
      <c r="U6" s="27">
        <v>0.022</v>
      </c>
      <c r="V6" s="27">
        <v>0.021</v>
      </c>
      <c r="W6" s="27">
        <v>0.025</v>
      </c>
      <c r="X6" s="42" t="s">
        <v>66</v>
      </c>
      <c r="Y6" s="10"/>
    </row>
    <row r="7" spans="1:25" ht="27.75" customHeight="1">
      <c r="A7" s="39" t="s">
        <v>52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1"/>
      <c r="W7" s="101"/>
      <c r="X7" s="14" t="s">
        <v>13</v>
      </c>
      <c r="Y7" s="10"/>
    </row>
    <row r="8" spans="1:25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1"/>
      <c r="W8" s="101"/>
      <c r="Y8" s="10"/>
    </row>
    <row r="9" spans="1:25" ht="14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1"/>
      <c r="W9" s="101"/>
      <c r="X9" s="10"/>
      <c r="Y9" s="10"/>
    </row>
    <row r="10" spans="1:25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1"/>
      <c r="W10" s="101"/>
      <c r="X10" s="10"/>
      <c r="Y10" s="10"/>
    </row>
    <row r="11" spans="1:25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1"/>
      <c r="W11" s="101"/>
      <c r="X11" s="10"/>
      <c r="Y11" s="10"/>
    </row>
    <row r="12" spans="1:25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1"/>
      <c r="W12" s="101"/>
      <c r="X12" s="10"/>
      <c r="Y12" s="10"/>
    </row>
    <row r="31" ht="14.25">
      <c r="D31" s="1" t="s">
        <v>31</v>
      </c>
    </row>
  </sheetData>
  <sheetProtection/>
  <mergeCells count="13">
    <mergeCell ref="A3:A4"/>
    <mergeCell ref="J3:K3"/>
    <mergeCell ref="H3:I3"/>
    <mergeCell ref="F3:G3"/>
    <mergeCell ref="D3:E3"/>
    <mergeCell ref="B3:C3"/>
    <mergeCell ref="N3:O3"/>
    <mergeCell ref="X3:X4"/>
    <mergeCell ref="L3:M3"/>
    <mergeCell ref="P3:Q3"/>
    <mergeCell ref="V3:W3"/>
    <mergeCell ref="R3:S3"/>
    <mergeCell ref="T3:U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1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2" width="7.625" style="1" customWidth="1"/>
    <col min="13" max="13" width="7.875" style="1" customWidth="1"/>
    <col min="14" max="16384" width="9.00390625" style="1" customWidth="1"/>
  </cols>
  <sheetData>
    <row r="1" spans="1:12" s="5" customFormat="1" ht="18" customHeight="1">
      <c r="A1" s="4" t="s">
        <v>19</v>
      </c>
      <c r="D1" s="6"/>
      <c r="E1" s="6"/>
      <c r="F1" s="6"/>
      <c r="G1" s="6"/>
      <c r="H1" s="6"/>
      <c r="I1" s="6"/>
      <c r="J1" s="6"/>
      <c r="K1" s="6"/>
      <c r="L1" s="6"/>
    </row>
    <row r="2" spans="1:12" ht="17.25">
      <c r="A2" s="105" t="s">
        <v>55</v>
      </c>
      <c r="B2" s="105"/>
      <c r="C2" s="105"/>
      <c r="D2" s="105"/>
      <c r="E2" s="105"/>
      <c r="F2" s="105"/>
      <c r="G2" s="105"/>
      <c r="H2" s="105"/>
      <c r="I2" s="105"/>
      <c r="J2" s="38"/>
      <c r="K2" s="38"/>
      <c r="L2" s="38"/>
    </row>
    <row r="3" spans="1:12" ht="17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3" ht="15" thickBot="1">
      <c r="A4" s="9" t="s">
        <v>56</v>
      </c>
      <c r="B4" s="10"/>
      <c r="C4" s="10"/>
      <c r="D4" s="10"/>
      <c r="E4" s="16"/>
      <c r="F4" s="16"/>
      <c r="G4" s="10"/>
      <c r="H4" s="10"/>
      <c r="I4" s="10"/>
      <c r="J4" s="10"/>
      <c r="K4" s="10"/>
      <c r="L4" s="10"/>
      <c r="M4" s="12" t="s">
        <v>57</v>
      </c>
    </row>
    <row r="5" spans="1:13" ht="27.75" customHeight="1">
      <c r="A5" s="49" t="s">
        <v>58</v>
      </c>
      <c r="B5" s="47" t="s">
        <v>32</v>
      </c>
      <c r="C5" s="47" t="s">
        <v>33</v>
      </c>
      <c r="D5" s="47" t="s">
        <v>34</v>
      </c>
      <c r="E5" s="47" t="s">
        <v>35</v>
      </c>
      <c r="F5" s="47" t="s">
        <v>36</v>
      </c>
      <c r="G5" s="50" t="s">
        <v>50</v>
      </c>
      <c r="H5" s="50" t="s">
        <v>69</v>
      </c>
      <c r="I5" s="50" t="s">
        <v>74</v>
      </c>
      <c r="J5" s="50" t="s">
        <v>77</v>
      </c>
      <c r="K5" s="50" t="s">
        <v>81</v>
      </c>
      <c r="L5" s="92" t="s">
        <v>93</v>
      </c>
      <c r="M5" s="56" t="s">
        <v>25</v>
      </c>
    </row>
    <row r="6" spans="1:13" ht="17.25" customHeight="1">
      <c r="A6" s="51" t="s">
        <v>37</v>
      </c>
      <c r="B6" s="17">
        <v>0.47</v>
      </c>
      <c r="C6" s="17">
        <v>0.16</v>
      </c>
      <c r="D6" s="18">
        <v>0.075</v>
      </c>
      <c r="E6" s="18">
        <v>0.059</v>
      </c>
      <c r="F6" s="19">
        <v>0.071</v>
      </c>
      <c r="G6" s="19">
        <v>0.046</v>
      </c>
      <c r="H6" s="19">
        <v>0.059</v>
      </c>
      <c r="I6" s="19">
        <v>0.06</v>
      </c>
      <c r="J6" s="19">
        <v>0.04</v>
      </c>
      <c r="K6" s="19">
        <v>0.054</v>
      </c>
      <c r="L6" s="19">
        <v>0.051</v>
      </c>
      <c r="M6" s="120" t="s">
        <v>38</v>
      </c>
    </row>
    <row r="7" spans="1:13" ht="17.25" customHeight="1">
      <c r="A7" s="52" t="s">
        <v>70</v>
      </c>
      <c r="B7" s="20">
        <v>0.31</v>
      </c>
      <c r="C7" s="20">
        <v>0.19</v>
      </c>
      <c r="D7" s="21">
        <v>0.12</v>
      </c>
      <c r="E7" s="21">
        <v>0.068</v>
      </c>
      <c r="F7" s="22">
        <v>0.053</v>
      </c>
      <c r="G7" s="22">
        <v>0.06</v>
      </c>
      <c r="H7" s="22">
        <v>0.064</v>
      </c>
      <c r="I7" s="22">
        <v>0.09</v>
      </c>
      <c r="J7" s="22">
        <v>0.04</v>
      </c>
      <c r="K7" s="22">
        <v>0.081</v>
      </c>
      <c r="L7" s="22">
        <v>0.098</v>
      </c>
      <c r="M7" s="121"/>
    </row>
    <row r="8" spans="1:13" ht="17.25" customHeight="1">
      <c r="A8" s="52" t="s">
        <v>39</v>
      </c>
      <c r="B8" s="20">
        <v>0.34</v>
      </c>
      <c r="C8" s="20">
        <v>0.19</v>
      </c>
      <c r="D8" s="21">
        <v>0.091</v>
      </c>
      <c r="E8" s="21">
        <v>0.078</v>
      </c>
      <c r="F8" s="22">
        <v>0.046</v>
      </c>
      <c r="G8" s="22">
        <v>0.061</v>
      </c>
      <c r="H8" s="22">
        <v>0.049</v>
      </c>
      <c r="I8" s="22">
        <v>0.06</v>
      </c>
      <c r="J8" s="22">
        <v>0.04</v>
      </c>
      <c r="K8" s="22">
        <v>0.1</v>
      </c>
      <c r="L8" s="22">
        <v>0.064</v>
      </c>
      <c r="M8" s="121"/>
    </row>
    <row r="9" spans="1:13" ht="17.25" customHeight="1">
      <c r="A9" s="52" t="s">
        <v>40</v>
      </c>
      <c r="B9" s="20">
        <v>0.33</v>
      </c>
      <c r="C9" s="20">
        <v>0.18</v>
      </c>
      <c r="D9" s="21">
        <v>0.12</v>
      </c>
      <c r="E9" s="21">
        <v>0.077</v>
      </c>
      <c r="F9" s="22">
        <v>0.053</v>
      </c>
      <c r="G9" s="22">
        <v>0.077</v>
      </c>
      <c r="H9" s="22">
        <v>0.064</v>
      </c>
      <c r="I9" s="22">
        <v>0.16</v>
      </c>
      <c r="J9" s="22">
        <v>0.03</v>
      </c>
      <c r="K9" s="22">
        <v>0.087</v>
      </c>
      <c r="L9" s="22">
        <v>0.05</v>
      </c>
      <c r="M9" s="121"/>
    </row>
    <row r="10" spans="1:13" ht="17.25" customHeight="1" thickBot="1">
      <c r="A10" s="53" t="s">
        <v>41</v>
      </c>
      <c r="B10" s="23" t="s">
        <v>59</v>
      </c>
      <c r="C10" s="23" t="s">
        <v>59</v>
      </c>
      <c r="D10" s="23" t="s">
        <v>59</v>
      </c>
      <c r="E10" s="24">
        <v>0.043</v>
      </c>
      <c r="F10" s="23" t="s">
        <v>59</v>
      </c>
      <c r="G10" s="23" t="s">
        <v>59</v>
      </c>
      <c r="H10" s="23" t="s">
        <v>59</v>
      </c>
      <c r="I10" s="23" t="s">
        <v>59</v>
      </c>
      <c r="J10" s="23" t="s">
        <v>59</v>
      </c>
      <c r="K10" s="23" t="s">
        <v>59</v>
      </c>
      <c r="L10" s="93" t="s">
        <v>59</v>
      </c>
      <c r="M10" s="122"/>
    </row>
    <row r="11" spans="1:13" ht="14.25">
      <c r="A11" s="34" t="s">
        <v>49</v>
      </c>
      <c r="B11" s="35"/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25" t="s">
        <v>13</v>
      </c>
    </row>
    <row r="12" spans="1:13" ht="14.25">
      <c r="A12" s="7" t="s">
        <v>67</v>
      </c>
      <c r="B12" s="7"/>
      <c r="C12" s="7"/>
      <c r="D12" s="7"/>
      <c r="E12" s="7"/>
      <c r="F12" s="7"/>
      <c r="G12" s="7"/>
      <c r="H12" s="37"/>
      <c r="I12" s="37"/>
      <c r="J12" s="37"/>
      <c r="K12" s="37"/>
      <c r="L12" s="37"/>
      <c r="M12" s="37"/>
    </row>
    <row r="13" spans="1:13" ht="14.25" customHeight="1">
      <c r="A13" s="37"/>
      <c r="C13" s="10"/>
      <c r="D13" s="10"/>
      <c r="E13" s="10"/>
      <c r="G13" s="10"/>
      <c r="H13" s="10"/>
      <c r="I13" s="10"/>
      <c r="J13" s="10"/>
      <c r="K13" s="10"/>
      <c r="L13" s="10"/>
      <c r="M13" s="10"/>
    </row>
    <row r="14" spans="1:13" ht="14.25">
      <c r="A14" s="126" t="s">
        <v>48</v>
      </c>
      <c r="B14" s="127"/>
      <c r="C14" s="127"/>
      <c r="D14" s="127"/>
      <c r="E14" s="127"/>
      <c r="F14" s="127"/>
      <c r="G14" s="127"/>
      <c r="H14" s="127"/>
      <c r="I14" s="127"/>
      <c r="J14" s="9"/>
      <c r="K14" s="9"/>
      <c r="L14" s="9"/>
      <c r="M14" s="10"/>
    </row>
    <row r="15" spans="1:13" ht="14.25">
      <c r="A15" s="10" t="s">
        <v>68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 thickBot="1">
      <c r="A19" s="9" t="s">
        <v>60</v>
      </c>
      <c r="B19" s="10"/>
      <c r="C19" s="10"/>
      <c r="D19" s="40"/>
      <c r="F19" s="10"/>
      <c r="G19" s="14" t="s">
        <v>61</v>
      </c>
      <c r="H19" s="10"/>
      <c r="I19" s="10"/>
      <c r="J19" s="10"/>
      <c r="K19" s="10"/>
      <c r="L19" s="10"/>
      <c r="M19" s="10"/>
    </row>
    <row r="20" spans="1:13" ht="14.25">
      <c r="A20" s="43" t="s">
        <v>42</v>
      </c>
      <c r="B20" s="123" t="s">
        <v>43</v>
      </c>
      <c r="C20" s="123"/>
      <c r="D20" s="124" t="s">
        <v>44</v>
      </c>
      <c r="E20" s="128"/>
      <c r="F20" s="124" t="s">
        <v>25</v>
      </c>
      <c r="G20" s="125"/>
      <c r="H20" s="10"/>
      <c r="I20" s="10"/>
      <c r="J20" s="10"/>
      <c r="K20" s="10"/>
      <c r="L20" s="10"/>
      <c r="M20" s="10"/>
    </row>
    <row r="21" spans="1:13" ht="17.25" customHeight="1">
      <c r="A21" s="44" t="s">
        <v>32</v>
      </c>
      <c r="B21" s="118" t="s">
        <v>45</v>
      </c>
      <c r="C21" s="119"/>
      <c r="D21" s="137">
        <v>2.6</v>
      </c>
      <c r="E21" s="138"/>
      <c r="F21" s="133" t="s">
        <v>73</v>
      </c>
      <c r="G21" s="134"/>
      <c r="H21" s="10"/>
      <c r="I21" s="10"/>
      <c r="J21" s="10"/>
      <c r="K21" s="10"/>
      <c r="L21" s="10"/>
      <c r="M21" s="10"/>
    </row>
    <row r="22" spans="1:13" ht="17.25" customHeight="1">
      <c r="A22" s="45" t="s">
        <v>33</v>
      </c>
      <c r="B22" s="118" t="s">
        <v>46</v>
      </c>
      <c r="C22" s="119"/>
      <c r="D22" s="137">
        <v>0.77</v>
      </c>
      <c r="E22" s="138"/>
      <c r="F22" s="133"/>
      <c r="G22" s="134"/>
      <c r="H22" s="10"/>
      <c r="I22" s="10"/>
      <c r="J22" s="10"/>
      <c r="K22" s="10"/>
      <c r="L22" s="10"/>
      <c r="M22" s="10"/>
    </row>
    <row r="23" spans="1:13" ht="17.25" customHeight="1">
      <c r="A23" s="44" t="s">
        <v>34</v>
      </c>
      <c r="B23" s="118" t="s">
        <v>47</v>
      </c>
      <c r="C23" s="119"/>
      <c r="D23" s="137">
        <v>0.14</v>
      </c>
      <c r="E23" s="138"/>
      <c r="F23" s="133"/>
      <c r="G23" s="134"/>
      <c r="H23" s="10"/>
      <c r="I23" s="10"/>
      <c r="J23" s="10"/>
      <c r="K23" s="10"/>
      <c r="L23" s="10"/>
      <c r="M23" s="10"/>
    </row>
    <row r="24" spans="1:13" ht="17.25" customHeight="1">
      <c r="A24" s="44" t="s">
        <v>62</v>
      </c>
      <c r="B24" s="144" t="s">
        <v>95</v>
      </c>
      <c r="C24" s="144"/>
      <c r="D24" s="137">
        <v>1.5</v>
      </c>
      <c r="E24" s="138"/>
      <c r="F24" s="133"/>
      <c r="G24" s="134"/>
      <c r="H24" s="10"/>
      <c r="I24" s="10"/>
      <c r="J24" s="10"/>
      <c r="K24" s="10"/>
      <c r="L24" s="10"/>
      <c r="M24" s="10"/>
    </row>
    <row r="25" spans="1:13" ht="17.25" customHeight="1">
      <c r="A25" s="44" t="s">
        <v>36</v>
      </c>
      <c r="B25" s="145" t="s">
        <v>96</v>
      </c>
      <c r="C25" s="145"/>
      <c r="D25" s="129">
        <v>1.7</v>
      </c>
      <c r="E25" s="130"/>
      <c r="F25" s="133"/>
      <c r="G25" s="134"/>
      <c r="H25" s="10"/>
      <c r="I25" s="10"/>
      <c r="J25" s="10"/>
      <c r="K25" s="10"/>
      <c r="L25" s="10"/>
      <c r="M25" s="10"/>
    </row>
    <row r="26" spans="1:13" ht="17.25" customHeight="1">
      <c r="A26" s="46" t="s">
        <v>50</v>
      </c>
      <c r="B26" s="143" t="s">
        <v>97</v>
      </c>
      <c r="C26" s="143"/>
      <c r="D26" s="129">
        <v>0.0069</v>
      </c>
      <c r="E26" s="130"/>
      <c r="F26" s="133"/>
      <c r="G26" s="134"/>
      <c r="H26" s="10"/>
      <c r="I26" s="10"/>
      <c r="J26" s="10"/>
      <c r="K26" s="10"/>
      <c r="L26" s="10"/>
      <c r="M26" s="10"/>
    </row>
    <row r="27" spans="1:13" ht="17.25" customHeight="1">
      <c r="A27" s="45" t="s">
        <v>69</v>
      </c>
      <c r="B27" s="141" t="s">
        <v>98</v>
      </c>
      <c r="C27" s="141"/>
      <c r="D27" s="139">
        <v>6</v>
      </c>
      <c r="E27" s="140"/>
      <c r="F27" s="133"/>
      <c r="G27" s="134"/>
      <c r="H27" s="10"/>
      <c r="I27" s="10"/>
      <c r="J27" s="10"/>
      <c r="K27" s="10"/>
      <c r="L27" s="10"/>
      <c r="M27" s="10"/>
    </row>
    <row r="28" spans="1:13" ht="17.25" customHeight="1">
      <c r="A28" s="45" t="s">
        <v>72</v>
      </c>
      <c r="B28" s="141" t="s">
        <v>99</v>
      </c>
      <c r="C28" s="141"/>
      <c r="D28" s="139">
        <v>0.52</v>
      </c>
      <c r="E28" s="140"/>
      <c r="F28" s="133"/>
      <c r="G28" s="134"/>
      <c r="H28" s="10"/>
      <c r="I28" s="10"/>
      <c r="J28" s="10"/>
      <c r="K28" s="10"/>
      <c r="L28" s="10"/>
      <c r="M28" s="10"/>
    </row>
    <row r="29" spans="1:13" ht="17.25" customHeight="1">
      <c r="A29" s="45" t="s">
        <v>78</v>
      </c>
      <c r="B29" s="141" t="s">
        <v>99</v>
      </c>
      <c r="C29" s="141"/>
      <c r="D29" s="129">
        <v>0.99</v>
      </c>
      <c r="E29" s="142"/>
      <c r="F29" s="133"/>
      <c r="G29" s="134"/>
      <c r="H29" s="10"/>
      <c r="I29" s="10"/>
      <c r="J29" s="10"/>
      <c r="K29" s="10"/>
      <c r="L29" s="10"/>
      <c r="M29" s="10"/>
    </row>
    <row r="30" spans="1:13" ht="17.25" customHeight="1">
      <c r="A30" s="45" t="s">
        <v>90</v>
      </c>
      <c r="B30" s="146" t="s">
        <v>100</v>
      </c>
      <c r="C30" s="147"/>
      <c r="D30" s="129">
        <v>3.5</v>
      </c>
      <c r="E30" s="142"/>
      <c r="F30" s="133"/>
      <c r="G30" s="134"/>
      <c r="H30" s="10"/>
      <c r="I30" s="10"/>
      <c r="J30" s="10"/>
      <c r="K30" s="10"/>
      <c r="L30" s="10"/>
      <c r="M30" s="10"/>
    </row>
    <row r="31" spans="1:13" s="99" customFormat="1" ht="17.25" customHeight="1" thickBot="1">
      <c r="A31" s="103" t="s">
        <v>94</v>
      </c>
      <c r="B31" s="148" t="s">
        <v>101</v>
      </c>
      <c r="C31" s="148"/>
      <c r="D31" s="131">
        <v>0.37</v>
      </c>
      <c r="E31" s="132"/>
      <c r="F31" s="135"/>
      <c r="G31" s="136"/>
      <c r="H31" s="101"/>
      <c r="I31" s="101"/>
      <c r="J31" s="101"/>
      <c r="K31" s="101"/>
      <c r="L31" s="101"/>
      <c r="M31" s="101"/>
    </row>
    <row r="32" spans="1:13" ht="14.25">
      <c r="A32" s="13"/>
      <c r="B32" s="28"/>
      <c r="C32" s="28"/>
      <c r="D32" s="10"/>
      <c r="G32" s="14" t="s">
        <v>13</v>
      </c>
      <c r="H32" s="10"/>
      <c r="I32" s="10"/>
      <c r="J32" s="10"/>
      <c r="K32" s="10"/>
      <c r="L32" s="10"/>
      <c r="M32" s="10"/>
    </row>
    <row r="33" spans="1:13" ht="14.25">
      <c r="A33" s="126" t="s">
        <v>48</v>
      </c>
      <c r="B33" s="126"/>
      <c r="C33" s="126"/>
      <c r="D33" s="126"/>
      <c r="E33" s="126"/>
      <c r="F33" s="126"/>
      <c r="G33" s="126"/>
      <c r="H33" s="126"/>
      <c r="I33" s="126"/>
      <c r="J33" s="8"/>
      <c r="K33" s="8"/>
      <c r="L33" s="8"/>
      <c r="M33" s="10"/>
    </row>
    <row r="34" spans="1:13" ht="14.25">
      <c r="A34" s="10" t="s">
        <v>63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4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4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4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4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4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4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4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4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4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4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4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14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14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14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14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4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4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14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4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14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4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14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4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4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14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4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14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14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4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14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14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14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14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4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4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4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14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4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14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14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14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14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14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14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14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14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14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14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14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4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4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14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14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4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14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14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14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4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14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4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4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4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4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4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4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4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4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4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4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4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4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4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4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4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4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4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4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4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4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4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4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4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4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4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4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4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4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4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4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4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4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4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4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4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4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4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4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4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4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4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4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4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4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4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4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4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4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4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4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4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4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4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4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4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4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4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4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4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4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4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4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4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4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4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4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4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4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4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4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4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4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4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4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4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4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4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4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4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4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4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4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4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4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4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4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4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4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4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4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4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4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4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4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4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4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4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4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4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4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4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4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4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4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4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4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4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4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4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4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4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4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4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4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4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4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4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4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4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4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4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4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4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4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4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4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4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4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4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4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4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4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4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4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4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4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4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4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4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4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4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4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4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4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4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4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4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4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4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4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4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4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4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4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4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4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4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4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4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4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4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4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4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4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4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4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4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4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4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4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4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4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4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4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4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4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4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4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4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4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4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4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4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4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4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4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4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4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4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4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4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4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4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4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4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4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4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4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4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4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4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4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4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4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4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4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4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4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4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4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4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4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4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4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4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4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4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4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4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4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4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4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4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4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4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4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4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4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4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4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4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4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4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4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4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4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4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4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4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4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4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4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4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4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4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4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4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4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4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4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4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4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4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4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4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4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4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4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4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4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4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4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4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4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4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4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4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4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4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4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4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4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4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4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4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4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4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4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4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4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4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4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4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4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4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4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14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14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14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14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14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14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14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14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14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14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14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14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14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14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14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14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14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14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14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14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14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14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14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14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14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14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14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14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14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14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14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14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14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14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14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14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14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14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14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14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14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14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14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14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4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14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14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14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14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14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14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14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14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14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14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14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4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14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14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14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14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14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14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14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14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14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14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14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14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14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14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14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14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14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14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14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14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14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14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14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14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14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14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14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14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14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14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14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14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14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14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14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14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14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14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14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14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14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14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14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14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14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14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14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14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14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14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14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14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14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14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14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14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14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14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14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14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14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14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14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14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14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14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14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14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14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14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14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14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14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14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14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14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14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14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14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14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14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14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14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14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14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14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14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14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14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14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14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14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14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14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14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14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14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14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14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14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14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14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14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14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4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14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4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14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14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14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14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14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14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14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14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14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14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14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14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14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14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14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14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14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14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14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14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14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14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14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14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14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14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14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14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14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14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14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14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14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14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14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14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14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14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14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14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14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14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14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14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14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14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14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14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14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14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14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14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14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14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14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  <row r="661" spans="1:13" ht="14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</row>
    <row r="662" spans="1:13" ht="14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</row>
    <row r="663" spans="1:13" ht="14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</row>
    <row r="664" spans="1:13" ht="14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</row>
    <row r="665" spans="1:13" ht="14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</row>
    <row r="666" spans="1:13" ht="14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</row>
    <row r="667" spans="1:13" ht="14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</row>
    <row r="668" spans="1:13" ht="14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</row>
    <row r="669" spans="1:13" ht="14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</row>
    <row r="670" spans="1:13" ht="14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</row>
    <row r="671" spans="1:13" ht="14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</row>
    <row r="672" spans="1:13" ht="14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</row>
    <row r="673" spans="1:13" ht="14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</row>
    <row r="674" spans="1:13" ht="14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</row>
    <row r="675" spans="1:13" ht="14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</row>
    <row r="676" spans="1:13" ht="14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</row>
    <row r="677" spans="1:13" ht="14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</row>
    <row r="678" spans="1:13" ht="14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</row>
    <row r="679" spans="1:13" ht="14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</row>
    <row r="680" spans="1:13" ht="14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</row>
    <row r="681" spans="1:13" ht="14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</row>
    <row r="682" spans="1:13" ht="14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</row>
    <row r="683" spans="1:13" ht="14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</row>
    <row r="684" spans="1:13" ht="14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</row>
    <row r="685" spans="1:13" ht="14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</row>
    <row r="686" spans="1:13" ht="14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</row>
    <row r="687" spans="1:13" ht="14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</row>
    <row r="688" spans="1:13" ht="14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</row>
    <row r="689" spans="1:13" ht="14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</row>
    <row r="690" spans="1:13" ht="14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</row>
    <row r="691" spans="1:13" ht="14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</row>
    <row r="692" spans="1:13" ht="14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</row>
    <row r="693" spans="1:13" ht="14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</row>
    <row r="694" spans="1:13" ht="14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</row>
    <row r="695" spans="1:13" ht="14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</row>
    <row r="696" spans="1:13" ht="14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</row>
    <row r="697" spans="1:13" ht="14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</row>
    <row r="698" spans="1:13" ht="14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</row>
    <row r="699" spans="1:13" ht="14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</row>
    <row r="700" spans="1:13" ht="14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</row>
    <row r="701" spans="1:13" ht="14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</row>
    <row r="702" spans="1:13" ht="14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</row>
    <row r="703" spans="1:13" ht="14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</row>
    <row r="704" spans="1:13" ht="14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</row>
    <row r="705" spans="1:13" ht="14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</row>
    <row r="706" spans="1:13" ht="14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</row>
    <row r="707" spans="1:13" ht="14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</row>
    <row r="708" spans="1:13" ht="14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</row>
    <row r="709" spans="1:13" ht="14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</row>
    <row r="710" spans="1:13" ht="14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</row>
    <row r="711" spans="1:13" ht="14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</row>
    <row r="712" spans="1:13" ht="14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</row>
    <row r="713" spans="1:13" ht="14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</row>
    <row r="714" spans="1:13" ht="14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</row>
    <row r="715" spans="1:13" ht="14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</row>
    <row r="716" spans="1:13" ht="14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</row>
    <row r="717" spans="1:13" ht="14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</row>
    <row r="718" spans="1:13" ht="14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</row>
    <row r="719" spans="1:13" ht="14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</row>
    <row r="720" spans="1:13" ht="14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</row>
    <row r="721" spans="1:13" ht="14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</row>
  </sheetData>
  <sheetProtection/>
  <mergeCells count="30">
    <mergeCell ref="B30:C30"/>
    <mergeCell ref="D30:E30"/>
    <mergeCell ref="A33:I33"/>
    <mergeCell ref="B31:C31"/>
    <mergeCell ref="B29:C29"/>
    <mergeCell ref="D29:E29"/>
    <mergeCell ref="B28:C28"/>
    <mergeCell ref="D28:E28"/>
    <mergeCell ref="B26:C26"/>
    <mergeCell ref="B24:C24"/>
    <mergeCell ref="B25:C25"/>
    <mergeCell ref="B27:C27"/>
    <mergeCell ref="D25:E25"/>
    <mergeCell ref="D26:E26"/>
    <mergeCell ref="D31:E31"/>
    <mergeCell ref="F21:G31"/>
    <mergeCell ref="D21:E21"/>
    <mergeCell ref="D22:E22"/>
    <mergeCell ref="D23:E23"/>
    <mergeCell ref="D27:E27"/>
    <mergeCell ref="D24:E24"/>
    <mergeCell ref="B21:C21"/>
    <mergeCell ref="B22:C22"/>
    <mergeCell ref="B23:C23"/>
    <mergeCell ref="A2:I2"/>
    <mergeCell ref="M6:M10"/>
    <mergeCell ref="B20:C20"/>
    <mergeCell ref="F20:G20"/>
    <mergeCell ref="A14:I14"/>
    <mergeCell ref="D20:E20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1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2014-06-13T05:38:16Z</dcterms:created>
  <dcterms:modified xsi:type="dcterms:W3CDTF">2014-06-13T05:38:19Z</dcterms:modified>
  <cp:category/>
  <cp:version/>
  <cp:contentType/>
  <cp:contentStatus/>
</cp:coreProperties>
</file>