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5_水道課\01_庶務G\◎経営戦略関係\◆経営比較分析表\R02年度　経営比較分析表（水道）R1決算\"/>
    </mc:Choice>
  </mc:AlternateContent>
  <workbookProtection workbookAlgorithmName="SHA-512" workbookHashValue="hIw/vpKJxaQ/2TI1eby5HL/mSmsMn29NMOfdwEg6I/sNskCOvIat0UP+z7648YBIuAa1XTXr4Kvocuga3hQJ8g==" workbookSaltValue="zMeztxAxYq3/bWSpqe7r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<sst xmlns="http://schemas.openxmlformats.org/spreadsheetml/2006/main" count="228" uniqueCount="113">
  <si>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</si>
  <si>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</si>
  <si>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</si>
  <si>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</si>
  <si>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</si>
  <si>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</si>
  <si>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</si>
  <si>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</si>
  <si>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</si>
  <si>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</si>
  <si>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</si>
  <si>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</si>
  <si>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</si>
  <si>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</si>
  <si>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</si>
  <si>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</si>
  <si>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</si>
  <si>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</si>
  <si>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</si>
  <si>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</si>
  <si>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</si>
  <si>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</si>
  <si>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</si>
  <si>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</si>
  <si>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</si>
  <si>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</si>
  <si>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</si>
  <si>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</si>
  <si>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</si>
  <si>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</si>
  <si>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</si>
  <si>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</si>
  <si>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</si>
  <si>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</si>
  <si>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</si>
  <si>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</si>
  <si>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</si>
  <si>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</si>
  <si>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</si>
  <si>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</si>
  <si>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</si>
  <si>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</si>
  <si>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</si>
  <si>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</si>
  <si>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</si>
  <si>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</si>
  <si>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</si>
  <si>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</si>
  <si>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</si>
  <si>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</si>
  <si>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</si>
  <si>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</si>
  <si>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</si>
  <si>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</si>
  <si>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</si>
  <si>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</si>
  <si>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</si>
  <si>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</si>
  <si>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</si>
  <si>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</si>
  <si>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</si>
  <si>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</si>
  <si>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</si>
  <si>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</si>
  <si>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</si>
  <si>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</si>
  <si>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</si>
  <si>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</si>
  <si>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</si>
  <si>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</si>
  <si>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</si>
  <si>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</si>
  <si>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</si>
  <si>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</si>
  <si>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</si>
  <si>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</si>
  <si>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</si>
  <si>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</si>
  <si>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</si>
  <si>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</si>
  <si>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</si>
  <si>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</si>
  <si>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</si>
  <si>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</si>
  <si>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</si>
  <si>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</si>
  <si>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</si>
  <si>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</si>
  <si>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</si>
  <si>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</si>
  <si>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</si>
  <si>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</si>
  <si>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</si>
  <si>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</si>
  <si>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</si>
  <si>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</si>
  <si>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</si>
  <si>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</si>
  <si>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</si>
  <si>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</si>
  <si>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</si>
  <si>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</si>
  <si>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</si>
  <si>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</si>
  <si>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</si>
  <si>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</si>
  <si>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</si>
  <si>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</si>
  <si>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</si>
  <si>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</si>
  <si>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現状では、事業・サービスの提供を安定的に継続するために必要な施設・設備に対する投資が適切に見込まれ、経営状況は、概ね健全な状態であるといえる。
　しかし将来的な管路の更新など課題は明らかである。富士見市水道ビジョンに基づき、財源の確保や事業運営の効率化を進め、水道施設等の整備の見直しを随時検討していくものである。</t>
    <phoneticPr fontId="4"/>
  </si>
  <si>
    <t>①有形固定資産減価償却率
　全国平均及び類似団体の平均値を上回っている。管路経年化率、管路更新率を踏まえ、将来的な更新等の財源の確保や計画的な老朽化対策が必要である。
②管路経年化率
　全国平均及び類似団体の平均値を下回っている。現時点では法定耐用年数を超えた管路の割合が低いことを示している。
③管路更新率
　全国平均及び類似団体の平均値を下回っている。管路経年化率が低いため、現時点での投資の必要性は低いものの将来的な投資は必然であるため、計画的な更新の見直しが必要である。</t>
    <rPh sb="171" eb="173">
      <t>シタマワ</t>
    </rPh>
    <rPh sb="185" eb="186">
      <t>ヒク</t>
    </rPh>
    <rPh sb="190" eb="193">
      <t>ゲンジテン</t>
    </rPh>
    <rPh sb="195" eb="197">
      <t>トウシ</t>
    </rPh>
    <rPh sb="198" eb="201">
      <t>ヒツヨウセイ</t>
    </rPh>
    <rPh sb="202" eb="203">
      <t>ヒク</t>
    </rPh>
    <rPh sb="207" eb="210">
      <t>ショウライテキ</t>
    </rPh>
    <rPh sb="211" eb="213">
      <t>トウシ</t>
    </rPh>
    <rPh sb="214" eb="216">
      <t>ヒツゼン</t>
    </rPh>
    <phoneticPr fontId="4"/>
  </si>
  <si>
    <t>①経常収支比率
　単年度の収支が100％以上と黒字を示す指標である。大型商業施設の開業に伴い給水収益が微増し経常費用が低減している傾向にあることが要因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累積欠損金は発生していない。これは経常収支比率から見る黒字の影響である。しかし今後給水収益の減少や施設整備への投資による支出の増加などの推移に注意が必要である。
③流動比率
　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類似団体の平均値を上回っており、給水に係る費用が給水収益で賄えていることを表している。
⑥給水原価
　類似団体の平均値を下回っている。平成27年度以降では、有収水量は微増しているものの、経常費用が減少していることにより給水原価が抑えられ効率的な運営となった。
⑦施設利用率
　過去5年間70％前半と安定しており、概ね現在の配水能力に見合った利用率であるといえる。
⑧有収率
　全国平均及び類似団体の平均値を上回っている。引き続き漏水やメーター不感による収益につながらない配水状況改善に努める。</t>
    <rPh sb="422" eb="424">
      <t>ウワマワ</t>
    </rPh>
    <rPh sb="429" eb="431">
      <t>キュウスイ</t>
    </rPh>
    <rPh sb="432" eb="433">
      <t>カカ</t>
    </rPh>
    <rPh sb="434" eb="436">
      <t>ヒヨウ</t>
    </rPh>
    <rPh sb="437" eb="439">
      <t>キュウスイ</t>
    </rPh>
    <rPh sb="439" eb="441">
      <t>シュウエキ</t>
    </rPh>
    <rPh sb="442" eb="443">
      <t>マカナ</t>
    </rPh>
    <rPh sb="450" eb="451">
      <t>アラワ</t>
    </rPh>
    <rPh sb="559" eb="561">
      <t>ゼンハン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</si>
</sst>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0.33</c:v>
                </c:pt>
                <c:pt idx="1">
                  <c:v>0.66</c:v>
                </c:pt>
                <c:pt idx="2">
                  <c:v>0.53</c:v>
                </c:pt>
                <c:pt idx="3">
                  <c:v>0.99</c:v>
                </c:pt>
                <c:pt idx="4">
                  <c:v>0.37</c:v>
                </c:pt>
              </c:numCache>
            </c:numRef>
          </c:val>
          <c:extLst>
            <c:ext xmlns:c16="http://schemas.microsoft.com/office/drawing/2014/chart" uri="{C3380CC4-5D6E-409C-BE32-E72D297353CC}">
              <c16:uniqueId val="{00000000-5DAD-4865-970B-26181210E6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5DAD-4865-970B-26181210E6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71.290000000000006</c:v>
                </c:pt>
                <c:pt idx="1">
                  <c:v>71.2</c:v>
                </c:pt>
                <c:pt idx="2">
                  <c:v>71.58</c:v>
                </c:pt>
                <c:pt idx="3">
                  <c:v>70.38</c:v>
                </c:pt>
                <c:pt idx="4">
                  <c:v>70.59</c:v>
                </c:pt>
              </c:numCache>
            </c:numRef>
          </c:val>
          <c:extLst>
            <c:ext xmlns:c16="http://schemas.microsoft.com/office/drawing/2014/chart" uri="{C3380CC4-5D6E-409C-BE32-E72D297353CC}">
              <c16:uniqueId val="{00000000-5F9F-4618-9425-3BC3233599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5F9F-4618-9425-3BC3233599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94.47</c:v>
                </c:pt>
                <c:pt idx="1">
                  <c:v>95.19</c:v>
                </c:pt>
                <c:pt idx="2">
                  <c:v>95.53</c:v>
                </c:pt>
                <c:pt idx="3">
                  <c:v>96.54</c:v>
                </c:pt>
                <c:pt idx="4">
                  <c:v>95.62</c:v>
                </c:pt>
              </c:numCache>
            </c:numRef>
          </c:val>
          <c:extLst>
            <c:ext xmlns:c16="http://schemas.microsoft.com/office/drawing/2014/chart" uri="{C3380CC4-5D6E-409C-BE32-E72D297353CC}">
              <c16:uniqueId val="{00000000-8E64-4A0B-8E06-2DDFB81E0F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8E64-4A0B-8E06-2DDFB81E0F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119.01</c:v>
                </c:pt>
                <c:pt idx="1">
                  <c:v>119.81</c:v>
                </c:pt>
                <c:pt idx="2">
                  <c:v>121.95</c:v>
                </c:pt>
                <c:pt idx="3">
                  <c:v>120.8</c:v>
                </c:pt>
                <c:pt idx="4">
                  <c:v>122.24</c:v>
                </c:pt>
              </c:numCache>
            </c:numRef>
          </c:val>
          <c:extLst>
            <c:ext xmlns:c16="http://schemas.microsoft.com/office/drawing/2014/chart" uri="{C3380CC4-5D6E-409C-BE32-E72D297353CC}">
              <c16:uniqueId val="{00000000-8458-4560-ACBA-C738F05ED5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8458-4560-ACBA-C738F05ED5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48.92</c:v>
                </c:pt>
                <c:pt idx="1">
                  <c:v>50</c:v>
                </c:pt>
                <c:pt idx="2">
                  <c:v>49.57</c:v>
                </c:pt>
                <c:pt idx="3">
                  <c:v>50.49</c:v>
                </c:pt>
                <c:pt idx="4">
                  <c:v>51.93</c:v>
                </c:pt>
              </c:numCache>
            </c:numRef>
          </c:val>
          <c:extLst>
            <c:ext xmlns:c16="http://schemas.microsoft.com/office/drawing/2014/chart" uri="{C3380CC4-5D6E-409C-BE32-E72D297353CC}">
              <c16:uniqueId val="{00000000-CF83-4EEB-91FA-44F1BFE3E0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CF83-4EEB-91FA-44F1BFE3E0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c:v>
                </c:pt>
                <c:pt idx="1">
                  <c:v>2.83</c:v>
                </c:pt>
                <c:pt idx="2">
                  <c:v>2.69</c:v>
                </c:pt>
                <c:pt idx="3">
                  <c:v>2.5299999999999998</c:v>
                </c:pt>
                <c:pt idx="4">
                  <c:v>2.52</c:v>
                </c:pt>
              </c:numCache>
            </c:numRef>
          </c:val>
          <c:extLst>
            <c:ext xmlns:c16="http://schemas.microsoft.com/office/drawing/2014/chart" uri="{C3380CC4-5D6E-409C-BE32-E72D297353CC}">
              <c16:uniqueId val="{00000000-660E-4E68-A185-36178B5471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660E-4E68-A185-36178B5471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54-48D3-A41F-DF4438BD3F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E054-48D3-A41F-DF4438BD3F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336.05</c:v>
                </c:pt>
                <c:pt idx="1">
                  <c:v>306.32</c:v>
                </c:pt>
                <c:pt idx="2">
                  <c:v>234.13</c:v>
                </c:pt>
                <c:pt idx="3">
                  <c:v>282.81</c:v>
                </c:pt>
                <c:pt idx="4">
                  <c:v>365.88</c:v>
                </c:pt>
              </c:numCache>
            </c:numRef>
          </c:val>
          <c:extLst>
            <c:ext xmlns:c16="http://schemas.microsoft.com/office/drawing/2014/chart" uri="{C3380CC4-5D6E-409C-BE32-E72D297353CC}">
              <c16:uniqueId val="{00000000-E0D6-40E9-B14D-89DED47BFD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E0D6-40E9-B14D-89DED47BFD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128.47999999999999</c:v>
                </c:pt>
                <c:pt idx="1">
                  <c:v>111.75</c:v>
                </c:pt>
                <c:pt idx="2">
                  <c:v>93.8</c:v>
                </c:pt>
                <c:pt idx="3">
                  <c:v>77.680000000000007</c:v>
                </c:pt>
                <c:pt idx="4">
                  <c:v>61.61</c:v>
                </c:pt>
              </c:numCache>
            </c:numRef>
          </c:val>
          <c:extLst>
            <c:ext xmlns:c16="http://schemas.microsoft.com/office/drawing/2014/chart" uri="{C3380CC4-5D6E-409C-BE32-E72D297353CC}">
              <c16:uniqueId val="{00000000-09B6-43FE-AE54-E507BB6C41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09B6-43FE-AE54-E507BB6C41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105.81</c:v>
                </c:pt>
                <c:pt idx="1">
                  <c:v>107.51</c:v>
                </c:pt>
                <c:pt idx="2">
                  <c:v>107.87</c:v>
                </c:pt>
                <c:pt idx="3">
                  <c:v>105.43</c:v>
                </c:pt>
                <c:pt idx="4">
                  <c:v>106.22</c:v>
                </c:pt>
              </c:numCache>
            </c:numRef>
          </c:val>
          <c:extLst>
            <c:ext xmlns:c16="http://schemas.microsoft.com/office/drawing/2014/chart" uri="{C3380CC4-5D6E-409C-BE32-E72D297353CC}">
              <c16:uniqueId val="{00000000-5190-4662-A02F-857374B994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5190-4662-A02F-857374B994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127.27</c:v>
                </c:pt>
                <c:pt idx="1">
                  <c:v>125.59</c:v>
                </c:pt>
                <c:pt idx="2">
                  <c:v>125.76</c:v>
                </c:pt>
                <c:pt idx="3">
                  <c:v>128.59</c:v>
                </c:pt>
                <c:pt idx="4">
                  <c:v>127.79</c:v>
                </c:pt>
              </c:numCache>
            </c:numRef>
          </c:val>
          <c:extLst>
            <c:ext xmlns:c16="http://schemas.microsoft.com/office/drawing/2014/chart" uri="{C3380CC4-5D6E-409C-BE32-E72D297353CC}">
              <c16:uniqueId val="{00000000-3C0B-4C20-A617-CA2DF60B10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3C0B-4C20-A617-CA2DF60B10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埼玉県　富士見市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111620</v>
      </c>
      <c r="AM8" s="61"/>
      <c r="AN8" s="61"/>
      <c r="AO8" s="61"/>
      <c r="AP8" s="61"/>
      <c r="AQ8" s="61"/>
      <c r="AR8" s="61"/>
      <c r="AS8" s="61"/>
      <c r="AT8" s="52">
        <f>データ!$S$6</f>
        <v>19.77</v>
      </c>
      <c r="AU8" s="53"/>
      <c r="AV8" s="53"/>
      <c r="AW8" s="53"/>
      <c r="AX8" s="53"/>
      <c r="AY8" s="53"/>
      <c r="AZ8" s="53"/>
      <c r="BA8" s="53"/>
      <c r="BB8" s="54">
        <f>データ!$T$6</f>
        <v>5645.93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89.74</v>
      </c>
      <c r="J10" s="53"/>
      <c r="K10" s="53"/>
      <c r="L10" s="53"/>
      <c r="M10" s="53"/>
      <c r="N10" s="53"/>
      <c r="O10" s="64"/>
      <c r="P10" s="54">
        <f>データ!$P$6</f>
        <v>99.98</v>
      </c>
      <c r="Q10" s="54"/>
      <c r="R10" s="54"/>
      <c r="S10" s="54"/>
      <c r="T10" s="54"/>
      <c r="U10" s="54"/>
      <c r="V10" s="54"/>
      <c r="W10" s="61">
        <f>データ!$Q$6</f>
        <v>2255</v>
      </c>
      <c r="X10" s="61"/>
      <c r="Y10" s="61"/>
      <c r="Z10" s="61"/>
      <c r="AA10" s="61"/>
      <c r="AB10" s="61"/>
      <c r="AC10" s="61"/>
      <c r="AD10" s="2"/>
      <c r="AE10" s="2"/>
      <c r="AF10" s="2"/>
      <c r="AG10" s="2"/>
      <c r="AH10" s="4"/>
      <c r="AI10" s="4"/>
      <c r="AJ10" s="4"/>
      <c r="AK10" s="4"/>
      <c r="AL10" s="61">
        <f>データ!$U$6</f>
        <v>111284</v>
      </c>
      <c r="AM10" s="61"/>
      <c r="AN10" s="61"/>
      <c r="AO10" s="61"/>
      <c r="AP10" s="61"/>
      <c r="AQ10" s="61"/>
      <c r="AR10" s="61"/>
      <c r="AS10" s="61"/>
      <c r="AT10" s="52">
        <f>データ!$V$6</f>
        <v>19.7</v>
      </c>
      <c r="AU10" s="53"/>
      <c r="AV10" s="53"/>
      <c r="AW10" s="53"/>
      <c r="AX10" s="53"/>
      <c r="AY10" s="53"/>
      <c r="AZ10" s="53"/>
      <c r="BA10" s="53"/>
      <c r="BB10" s="54">
        <f>データ!$W$6</f>
        <v>5648.93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sRUa/gvGtWiyZJt5oERCX8ocnDZpJhgGvUBZraAAFIbN4ZDa8C6KLQu29ioAYj/x8sxoSdr30NwWy90Lrpnow==" saltValue="rFGH3Cz/Aa6YZvwQJVTP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112356</v>
      </c>
      <c r="D6" s="34">
        <f t="shared" si="3"/>
        <v>46</v>
      </c>
      <c r="E6" s="34">
        <f t="shared" si="3"/>
        <v>1</v>
      </c>
      <c r="F6" s="34">
        <f t="shared" si="3"/>
        <v>0</v>
      </c>
      <c r="G6" s="34">
        <f t="shared" si="3"/>
        <v>1</v>
      </c>
      <c r="H6" s="34" t="str">
        <f t="shared" si="3"/>
        <v>埼玉県　富士見市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89.74</v>
      </c>
      <c r="P6" s="35">
        <f t="shared" si="3"/>
        <v>99.98</v>
      </c>
      <c r="Q6" s="35">
        <f t="shared" si="3"/>
        <v>2255</v>
      </c>
      <c r="R6" s="35">
        <f t="shared" si="3"/>
        <v>111620</v>
      </c>
      <c r="S6" s="35">
        <f t="shared" si="3"/>
        <v>19.77</v>
      </c>
      <c r="T6" s="35">
        <f t="shared" si="3"/>
        <v>5645.93</v>
      </c>
      <c r="U6" s="35">
        <f t="shared" si="3"/>
        <v>111284</v>
      </c>
      <c r="V6" s="35">
        <f t="shared" si="3"/>
        <v>19.7</v>
      </c>
      <c r="W6" s="35">
        <f t="shared" si="3"/>
        <v>5648.93</v>
      </c>
      <c r="X6" s="36">
        <f>IF(X7="",NA(),X7)</f>
        <v>119.01</v>
      </c>
      <c r="Y6" s="36">
        <f t="shared" ref="Y6:AG6" si="4">IF(Y7="",NA(),Y7)</f>
        <v>119.81</v>
      </c>
      <c r="Z6" s="36">
        <f t="shared" si="4"/>
        <v>121.95</v>
      </c>
      <c r="AA6" s="36">
        <f t="shared" si="4"/>
        <v>120.8</v>
      </c>
      <c r="AB6" s="36">
        <f t="shared" si="4"/>
        <v>122.24</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336.05</v>
      </c>
      <c r="AU6" s="36">
        <f t="shared" ref="AU6:BC6" si="6">IF(AU7="",NA(),AU7)</f>
        <v>306.32</v>
      </c>
      <c r="AV6" s="36">
        <f t="shared" si="6"/>
        <v>234.13</v>
      </c>
      <c r="AW6" s="36">
        <f t="shared" si="6"/>
        <v>282.81</v>
      </c>
      <c r="AX6" s="36">
        <f t="shared" si="6"/>
        <v>365.88</v>
      </c>
      <c r="AY6" s="36">
        <f t="shared" si="6"/>
        <v>352.05</v>
      </c>
      <c r="AZ6" s="36">
        <f t="shared" si="6"/>
        <v>349.04</v>
      </c>
      <c r="BA6" s="36">
        <f t="shared" si="6"/>
        <v>337.49</v>
      </c>
      <c r="BB6" s="36">
        <f t="shared" si="6"/>
        <v>335.6</v>
      </c>
      <c r="BC6" s="36">
        <f t="shared" si="6"/>
        <v>358.91</v>
      </c>
      <c r="BD6" s="35" t="str">
        <f>IF(BD7="","",IF(BD7="-","【-】","【"&amp;SUBSTITUTE(TEXT(BD7,"#,##0.00"),"-","△")&amp;"】"))</f>
        <v>【264.97】</v>
      </c>
      <c r="BE6" s="36">
        <f>IF(BE7="",NA(),BE7)</f>
        <v>128.47999999999999</v>
      </c>
      <c r="BF6" s="36">
        <f t="shared" ref="BF6:BN6" si="7">IF(BF7="",NA(),BF7)</f>
        <v>111.75</v>
      </c>
      <c r="BG6" s="36">
        <f t="shared" si="7"/>
        <v>93.8</v>
      </c>
      <c r="BH6" s="36">
        <f t="shared" si="7"/>
        <v>77.680000000000007</v>
      </c>
      <c r="BI6" s="36">
        <f t="shared" si="7"/>
        <v>61.61</v>
      </c>
      <c r="BJ6" s="36">
        <f t="shared" si="7"/>
        <v>250.76</v>
      </c>
      <c r="BK6" s="36">
        <f t="shared" si="7"/>
        <v>254.54</v>
      </c>
      <c r="BL6" s="36">
        <f t="shared" si="7"/>
        <v>265.92</v>
      </c>
      <c r="BM6" s="36">
        <f t="shared" si="7"/>
        <v>258.26</v>
      </c>
      <c r="BN6" s="36">
        <f t="shared" si="7"/>
        <v>247.27</v>
      </c>
      <c r="BO6" s="35" t="str">
        <f>IF(BO7="","",IF(BO7="-","【-】","【"&amp;SUBSTITUTE(TEXT(BO7,"#,##0.00"),"-","△")&amp;"】"))</f>
        <v>【266.61】</v>
      </c>
      <c r="BP6" s="36">
        <f>IF(BP7="",NA(),BP7)</f>
        <v>105.81</v>
      </c>
      <c r="BQ6" s="36">
        <f t="shared" ref="BQ6:BY6" si="8">IF(BQ7="",NA(),BQ7)</f>
        <v>107.51</v>
      </c>
      <c r="BR6" s="36">
        <f t="shared" si="8"/>
        <v>107.87</v>
      </c>
      <c r="BS6" s="36">
        <f t="shared" si="8"/>
        <v>105.43</v>
      </c>
      <c r="BT6" s="36">
        <f t="shared" si="8"/>
        <v>106.22</v>
      </c>
      <c r="BU6" s="36">
        <f t="shared" si="8"/>
        <v>106.69</v>
      </c>
      <c r="BV6" s="36">
        <f t="shared" si="8"/>
        <v>106.52</v>
      </c>
      <c r="BW6" s="36">
        <f t="shared" si="8"/>
        <v>105.86</v>
      </c>
      <c r="BX6" s="36">
        <f t="shared" si="8"/>
        <v>106.07</v>
      </c>
      <c r="BY6" s="36">
        <f t="shared" si="8"/>
        <v>105.34</v>
      </c>
      <c r="BZ6" s="35" t="str">
        <f>IF(BZ7="","",IF(BZ7="-","【-】","【"&amp;SUBSTITUTE(TEXT(BZ7,"#,##0.00"),"-","△")&amp;"】"))</f>
        <v>【103.24】</v>
      </c>
      <c r="CA6" s="36">
        <f>IF(CA7="",NA(),CA7)</f>
        <v>127.27</v>
      </c>
      <c r="CB6" s="36">
        <f t="shared" ref="CB6:CJ6" si="9">IF(CB7="",NA(),CB7)</f>
        <v>125.59</v>
      </c>
      <c r="CC6" s="36">
        <f t="shared" si="9"/>
        <v>125.76</v>
      </c>
      <c r="CD6" s="36">
        <f t="shared" si="9"/>
        <v>128.59</v>
      </c>
      <c r="CE6" s="36">
        <f t="shared" si="9"/>
        <v>127.79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71.290000000000006</v>
      </c>
      <c r="CM6" s="36">
        <f t="shared" ref="CM6:CU6" si="10">IF(CM7="",NA(),CM7)</f>
        <v>71.2</v>
      </c>
      <c r="CN6" s="36">
        <f t="shared" si="10"/>
        <v>71.58</v>
      </c>
      <c r="CO6" s="36">
        <f t="shared" si="10"/>
        <v>70.38</v>
      </c>
      <c r="CP6" s="36">
        <f t="shared" si="10"/>
        <v>70.59</v>
      </c>
      <c r="CQ6" s="36">
        <f t="shared" si="10"/>
        <v>62.26</v>
      </c>
      <c r="CR6" s="36">
        <f t="shared" si="10"/>
        <v>62.1</v>
      </c>
      <c r="CS6" s="36">
        <f t="shared" si="10"/>
        <v>62.38</v>
      </c>
      <c r="CT6" s="36">
        <f t="shared" si="10"/>
        <v>62.83</v>
      </c>
      <c r="CU6" s="36">
        <f t="shared" si="10"/>
        <v>62.05</v>
      </c>
      <c r="CV6" s="35" t="str">
        <f>IF(CV7="","",IF(CV7="-","【-】","【"&amp;SUBSTITUTE(TEXT(CV7,"#,##0.00"),"-","△")&amp;"】"))</f>
        <v>【60.00】</v>
      </c>
      <c r="CW6" s="36">
        <f>IF(CW7="",NA(),CW7)</f>
        <v>94.47</v>
      </c>
      <c r="CX6" s="36">
        <f t="shared" ref="CX6:DF6" si="11">IF(CX7="",NA(),CX7)</f>
        <v>95.19</v>
      </c>
      <c r="CY6" s="36">
        <f t="shared" si="11"/>
        <v>95.53</v>
      </c>
      <c r="CZ6" s="36">
        <f t="shared" si="11"/>
        <v>96.54</v>
      </c>
      <c r="DA6" s="36">
        <f t="shared" si="11"/>
        <v>95.62</v>
      </c>
      <c r="DB6" s="36">
        <f t="shared" si="11"/>
        <v>89.5</v>
      </c>
      <c r="DC6" s="36">
        <f t="shared" si="11"/>
        <v>89.52</v>
      </c>
      <c r="DD6" s="36">
        <f t="shared" si="11"/>
        <v>89.17</v>
      </c>
      <c r="DE6" s="36">
        <f t="shared" si="11"/>
        <v>88.86</v>
      </c>
      <c r="DF6" s="36">
        <f t="shared" si="11"/>
        <v>89.11</v>
      </c>
      <c r="DG6" s="35" t="str">
        <f>IF(DG7="","",IF(DG7="-","【-】","【"&amp;SUBSTITUTE(TEXT(DG7,"#,##0.00"),"-","△")&amp;"】"))</f>
        <v>【89.80】</v>
      </c>
      <c r="DH6" s="36">
        <f>IF(DH7="",NA(),DH7)</f>
        <v>48.92</v>
      </c>
      <c r="DI6" s="36">
        <f t="shared" ref="DI6:DQ6" si="12">IF(DI7="",NA(),DI7)</f>
        <v>50</v>
      </c>
      <c r="DJ6" s="36">
        <f t="shared" si="12"/>
        <v>49.57</v>
      </c>
      <c r="DK6" s="36">
        <f t="shared" si="12"/>
        <v>50.49</v>
      </c>
      <c r="DL6" s="36">
        <f t="shared" si="12"/>
        <v>51.93</v>
      </c>
      <c r="DM6" s="36">
        <f t="shared" si="12"/>
        <v>45.89</v>
      </c>
      <c r="DN6" s="36">
        <f t="shared" si="12"/>
        <v>46.58</v>
      </c>
      <c r="DO6" s="36">
        <f t="shared" si="12"/>
        <v>46.99</v>
      </c>
      <c r="DP6" s="36">
        <f t="shared" si="12"/>
        <v>47.89</v>
      </c>
      <c r="DQ6" s="36">
        <f t="shared" si="12"/>
        <v>48.69</v>
      </c>
      <c r="DR6" s="35" t="str">
        <f>IF(DR7="","",IF(DR7="-","【-】","【"&amp;SUBSTITUTE(TEXT(DR7,"#,##0.00"),"-","△")&amp;"】"))</f>
        <v>【49.59】</v>
      </c>
      <c r="DS6" s="36">
        <f>IF(DS7="",NA(),DS7)</f>
        <v>1.4</v>
      </c>
      <c r="DT6" s="36">
        <f t="shared" ref="DT6:EB6" si="13">IF(DT7="",NA(),DT7)</f>
        <v>2.83</v>
      </c>
      <c r="DU6" s="36">
        <f t="shared" si="13"/>
        <v>2.69</v>
      </c>
      <c r="DV6" s="36">
        <f t="shared" si="13"/>
        <v>2.5299999999999998</v>
      </c>
      <c r="DW6" s="36">
        <f t="shared" si="13"/>
        <v>2.52</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0.33</v>
      </c>
      <c r="EE6" s="36">
        <f t="shared" ref="EE6:EM6" si="14">IF(EE7="",NA(),EE7)</f>
        <v>0.66</v>
      </c>
      <c r="EF6" s="36">
        <f t="shared" si="14"/>
        <v>0.53</v>
      </c>
      <c r="EG6" s="36">
        <f t="shared" si="14"/>
        <v>0.99</v>
      </c>
      <c r="EH6" s="36">
        <f t="shared" si="14"/>
        <v>0.37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112356</v>
      </c>
      <c r="D7" s="38">
        <v>46</v>
      </c>
      <c r="E7" s="38">
        <v>1</v>
      </c>
      <c r="F7" s="38">
        <v>0</v>
      </c>
      <c r="G7" s="38">
        <v>1</v>
      </c>
      <c r="H7" s="38" t="s">
        <v>93</v>
      </c>
      <c r="I7" s="38" t="s">
        <v>94</v>
      </c>
      <c r="J7" s="38" t="s">
        <v>95</v>
      </c>
      <c r="K7" s="38" t="s">
        <v>96</v>
      </c>
      <c r="L7" s="38" t="s">
        <v>97</v>
      </c>
      <c r="M7" s="38" t="s">
        <v>98</v>
      </c>
      <c r="N7" s="39" t="s">
        <v>99</v>
      </c>
      <c r="O7" s="39">
        <v>89.74</v>
      </c>
      <c r="P7" s="39">
        <v>99.98</v>
      </c>
      <c r="Q7" s="39">
        <v>2255</v>
      </c>
      <c r="R7" s="39">
        <v>111620</v>
      </c>
      <c r="S7" s="39">
        <v>19.77</v>
      </c>
      <c r="T7" s="39">
        <v>5645.93</v>
      </c>
      <c r="U7" s="39">
        <v>111284</v>
      </c>
      <c r="V7" s="39">
        <v>19.7</v>
      </c>
      <c r="W7" s="39">
        <v>5648.93</v>
      </c>
      <c r="X7" s="39">
        <v>119.01</v>
      </c>
      <c r="Y7" s="39">
        <v>119.81</v>
      </c>
      <c r="Z7" s="39">
        <v>121.95</v>
      </c>
      <c r="AA7" s="39">
        <v>120.8</v>
      </c>
      <c r="AB7" s="39">
        <v>122.24</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336.05</v>
      </c>
      <c r="AU7" s="39">
        <v>306.32</v>
      </c>
      <c r="AV7" s="39">
        <v>234.13</v>
      </c>
      <c r="AW7" s="39">
        <v>282.81</v>
      </c>
      <c r="AX7" s="39">
        <v>365.88</v>
      </c>
      <c r="AY7" s="39">
        <v>352.05</v>
      </c>
      <c r="AZ7" s="39">
        <v>349.04</v>
      </c>
      <c r="BA7" s="39">
        <v>337.49</v>
      </c>
      <c r="BB7" s="39">
        <v>335.6</v>
      </c>
      <c r="BC7" s="39">
        <v>358.91</v>
      </c>
      <c r="BD7" s="39">
        <v>264.97000000000003</v>
      </c>
      <c r="BE7" s="39">
        <v>128.47999999999999</v>
      </c>
      <c r="BF7" s="39">
        <v>111.75</v>
      </c>
      <c r="BG7" s="39">
        <v>93.8</v>
      </c>
      <c r="BH7" s="39">
        <v>77.680000000000007</v>
      </c>
      <c r="BI7" s="39">
        <v>61.61</v>
      </c>
      <c r="BJ7" s="39">
        <v>250.76</v>
      </c>
      <c r="BK7" s="39">
        <v>254.54</v>
      </c>
      <c r="BL7" s="39">
        <v>265.92</v>
      </c>
      <c r="BM7" s="39">
        <v>258.26</v>
      </c>
      <c r="BN7" s="39">
        <v>247.27</v>
      </c>
      <c r="BO7" s="39">
        <v>266.61</v>
      </c>
      <c r="BP7" s="39">
        <v>105.81</v>
      </c>
      <c r="BQ7" s="39">
        <v>107.51</v>
      </c>
      <c r="BR7" s="39">
        <v>107.87</v>
      </c>
      <c r="BS7" s="39">
        <v>105.43</v>
      </c>
      <c r="BT7" s="39">
        <v>106.22</v>
      </c>
      <c r="BU7" s="39">
        <v>106.69</v>
      </c>
      <c r="BV7" s="39">
        <v>106.52</v>
      </c>
      <c r="BW7" s="39">
        <v>105.86</v>
      </c>
      <c r="BX7" s="39">
        <v>106.07</v>
      </c>
      <c r="BY7" s="39">
        <v>105.34</v>
      </c>
      <c r="BZ7" s="39">
        <v>103.24</v>
      </c>
      <c r="CA7" s="39">
        <v>127.27</v>
      </c>
      <c r="CB7" s="39">
        <v>125.59</v>
      </c>
      <c r="CC7" s="39">
        <v>125.76</v>
      </c>
      <c r="CD7" s="39">
        <v>128.59</v>
      </c>
      <c r="CE7" s="39">
        <v>127.79</v>
      </c>
      <c r="CF7" s="39">
        <v>154.91999999999999</v>
      </c>
      <c r="CG7" s="39">
        <v>155.80000000000001</v>
      </c>
      <c r="CH7" s="39">
        <v>158.58000000000001</v>
      </c>
      <c r="CI7" s="39">
        <v>159.22</v>
      </c>
      <c r="CJ7" s="39">
        <v>159.6</v>
      </c>
      <c r="CK7" s="39">
        <v>168.38</v>
      </c>
      <c r="CL7" s="39">
        <v>71.290000000000006</v>
      </c>
      <c r="CM7" s="39">
        <v>71.2</v>
      </c>
      <c r="CN7" s="39">
        <v>71.58</v>
      </c>
      <c r="CO7" s="39">
        <v>70.38</v>
      </c>
      <c r="CP7" s="39">
        <v>70.59</v>
      </c>
      <c r="CQ7" s="39">
        <v>62.26</v>
      </c>
      <c r="CR7" s="39">
        <v>62.1</v>
      </c>
      <c r="CS7" s="39">
        <v>62.38</v>
      </c>
      <c r="CT7" s="39">
        <v>62.83</v>
      </c>
      <c r="CU7" s="39">
        <v>62.05</v>
      </c>
      <c r="CV7" s="39">
        <v>60</v>
      </c>
      <c r="CW7" s="39">
        <v>94.47</v>
      </c>
      <c r="CX7" s="39">
        <v>95.19</v>
      </c>
      <c r="CY7" s="39">
        <v>95.53</v>
      </c>
      <c r="CZ7" s="39">
        <v>96.54</v>
      </c>
      <c r="DA7" s="39">
        <v>95.62</v>
      </c>
      <c r="DB7" s="39">
        <v>89.5</v>
      </c>
      <c r="DC7" s="39">
        <v>89.52</v>
      </c>
      <c r="DD7" s="39">
        <v>89.17</v>
      </c>
      <c r="DE7" s="39">
        <v>88.86</v>
      </c>
      <c r="DF7" s="39">
        <v>89.11</v>
      </c>
      <c r="DG7" s="39">
        <v>89.8</v>
      </c>
      <c r="DH7" s="39">
        <v>48.92</v>
      </c>
      <c r="DI7" s="39">
        <v>50</v>
      </c>
      <c r="DJ7" s="39">
        <v>49.57</v>
      </c>
      <c r="DK7" s="39">
        <v>50.49</v>
      </c>
      <c r="DL7" s="39">
        <v>51.93</v>
      </c>
      <c r="DM7" s="39">
        <v>45.89</v>
      </c>
      <c r="DN7" s="39">
        <v>46.58</v>
      </c>
      <c r="DO7" s="39">
        <v>46.99</v>
      </c>
      <c r="DP7" s="39">
        <v>47.89</v>
      </c>
      <c r="DQ7" s="39">
        <v>48.69</v>
      </c>
      <c r="DR7" s="39">
        <v>49.59</v>
      </c>
      <c r="DS7" s="39">
        <v>1.4</v>
      </c>
      <c r="DT7" s="39">
        <v>2.83</v>
      </c>
      <c r="DU7" s="39">
        <v>2.69</v>
      </c>
      <c r="DV7" s="39">
        <v>2.5299999999999998</v>
      </c>
      <c r="DW7" s="39">
        <v>2.52</v>
      </c>
      <c r="DX7" s="39">
        <v>13.14</v>
      </c>
      <c r="DY7" s="39">
        <v>14.45</v>
      </c>
      <c r="DZ7" s="39">
        <v>15.83</v>
      </c>
      <c r="EA7" s="39">
        <v>16.899999999999999</v>
      </c>
      <c r="EB7" s="39">
        <v>18.260000000000002</v>
      </c>
      <c r="EC7" s="39">
        <v>19.440000000000001</v>
      </c>
      <c r="ED7" s="39">
        <v>0.33</v>
      </c>
      <c r="EE7" s="39">
        <v>0.66</v>
      </c>
      <c r="EF7" s="39">
        <v>0.53</v>
      </c>
      <c r="EG7" s="39">
        <v>0.99</v>
      </c>
      <c r="EH7" s="39">
        <v>0.37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2021-01-21T05:48:44Z</cp:lastPrinted>
  <dcterms:created xsi:type="dcterms:W3CDTF">2020-12-04T02:05:55Z</dcterms:created>
  <dcterms:modified xsi:type="dcterms:W3CDTF">2021-01-21T05:50:39Z</dcterms:modified>
  <cp:category/>
</cp:coreProperties>
</file>