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下水道課\01_庶務経理G\04_経営分析・統計（経営戦略）\経営比較分析表\R7（R6年度分）\03_起案\"/>
    </mc:Choice>
  </mc:AlternateContent>
  <xr:revisionPtr revIDLastSave="0" documentId="13_ncr:1_{8A8C04A1-4327-4C5B-B555-F3B9BD155F42}" xr6:coauthVersionLast="47" xr6:coauthVersionMax="47" xr10:uidLastSave="{00000000-0000-0000-0000-000000000000}"/>
  <workbookProtection workbookAlgorithmName="SHA-512" workbookHashValue="NWugvaQD4NI4Cito9WP2nKEiqmbg9Akkek/eLC/kco20G+rY5atrWIfnmwfFa1JfmksIiz98Wf9P5dJwlvzKFw==" workbookSaltValue="1zrkMlXXb5MQc+iysnW4dQ==" workbookSpinCount="100000" lockStructure="1"/>
  <bookViews>
    <workbookView xWindow="2037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E85" i="4"/>
  <c r="BB10" i="4"/>
  <c r="P10" i="4"/>
  <c r="I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<sst xmlns="http://schemas.openxmlformats.org/spreadsheetml/2006/main" count="236" uniqueCount="115">
  <si>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</si>
  <si>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</si>
  <si>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</si>
  <si>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</si>
  <si>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</si>
  <si>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</si>
  <si>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</si>
  <si>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</si>
  <si>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</si>
  <si>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</si>
  <si>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</si>
  <si>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</si>
  <si>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</si>
  <si>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</si>
  <si>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</si>
  <si>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</si>
  <si>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</si>
  <si>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</si>
  <si>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</si>
  <si>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</si>
  <si>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</si>
  <si>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</si>
  <si>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</si>
  <si>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</si>
  <si>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</si>
  <si>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</si>
  <si>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</si>
  <si>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</si>
  <si>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</si>
  <si>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</si>
  <si>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</si>
  <si>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</si>
  <si>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</si>
  <si>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</si>
  <si>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</si>
  <si>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</si>
  <si>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</si>
  <si>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</si>
  <si>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</si>
  <si>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</si>
  <si>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</si>
  <si>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</si>
  <si>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</si>
  <si>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</si>
  <si>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</si>
  <si>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</si>
  <si>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</si>
  <si>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</si>
  <si>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</si>
  <si>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</si>
  <si>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</si>
  <si>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</si>
  <si>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</si>
  <si>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</si>
  <si>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</si>
  <si>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</si>
  <si>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</si>
  <si>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</si>
  <si>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</si>
  <si>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</si>
  <si>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</si>
  <si>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</si>
  <si>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</si>
  <si>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</si>
  <si>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</si>
  <si>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</si>
  <si>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</si>
  <si>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</si>
  <si>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</si>
  <si>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</si>
  <si>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</si>
  <si>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</si>
  <si>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</si>
  <si>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</si>
  <si>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</si>
  <si>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</si>
  <si>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</si>
  <si>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</si>
  <si>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</si>
  <si>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</si>
  <si>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</si>
  <si>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</si>
  <si>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</si>
  <si>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</si>
  <si>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</si>
  <si>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</si>
  <si>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</si>
  <si>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</si>
  <si>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</si>
  <si>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</si>
  <si>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</si>
  <si>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</si>
  <si>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</si>
  <si>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</si>
  <si>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</si>
  <si>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</si>
  <si>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富士見市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</si>
  <si>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</si>
  <si>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</si>
  <si>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</si>
  <si>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</si>
  <si>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</si>
  <si>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</si>
  <si>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</si>
  <si>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</si>
  <si>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</si>
  <si>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</si>
  <si>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</si>
  <si>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</si>
  <si>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</si>
  <si>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</si>
  <si>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</si>
  <si>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①有形固定資産減価償却率
　類似団体より低い水準で推移していますが、施設の老朽化が進みつつあることから、計画的な償却対象試算の更新等を進める必要があります。
</t>
    <rPh sb="14" eb="16">
      <t>ルイジ</t>
    </rPh>
    <rPh sb="16" eb="18">
      <t>ダンタイ</t>
    </rPh>
    <rPh sb="20" eb="21">
      <t>ヒク</t>
    </rPh>
    <rPh sb="22" eb="24">
      <t>スイジュン</t>
    </rPh>
    <rPh sb="25" eb="27">
      <t>スイイ</t>
    </rPh>
    <rPh sb="34" eb="36">
      <t>シセツ</t>
    </rPh>
    <rPh sb="37" eb="40">
      <t>ロウキュウカ</t>
    </rPh>
    <rPh sb="41" eb="42">
      <t>スス</t>
    </rPh>
    <rPh sb="52" eb="55">
      <t>ケイカクテキ</t>
    </rPh>
    <rPh sb="56" eb="58">
      <t>ショウキャク</t>
    </rPh>
    <rPh sb="58" eb="60">
      <t>タイショウ</t>
    </rPh>
    <rPh sb="60" eb="62">
      <t>シサン</t>
    </rPh>
    <rPh sb="63" eb="65">
      <t>コウシン</t>
    </rPh>
    <rPh sb="65" eb="66">
      <t>トウ</t>
    </rPh>
    <rPh sb="67" eb="68">
      <t>スス</t>
    </rPh>
    <rPh sb="70" eb="72">
      <t>ヒツヨウ</t>
    </rPh>
    <phoneticPr fontId="4"/>
  </si>
  <si>
    <t>①経常収支比率
　100%以上で推移し、類似団体を上回る数値となりましたが、収益の中に営業助成のための一般会計からの補助金が含まれていることに留意する必要があります。
③流動比率
　類似団体を上回る数値となっており、短期的な債務に対する支払能力を確保できています。
④企業債残高対事業規模比率
　類似団体上回る数値となっており、企業債残高が大きなものとなっています。平均値との乖離の原因は、整備箇所区域の人口密度が小さいことに由来しており、将来的な需要を見据え、適切な投資量を検討する必要があります。
⑤経費回収率
　特定環境保全公共下水道の対象区域は人口密度が小さく、使用料収入だけで経費全般（主に資本費）を賄うことは難しいため、今後は、水洗化率の向上等による増収と、効率的で効果的な維持管理により費用削減に努める必要があります。
⑥汚水処理原価
　類似団体を下回る数値となりましたが、当市では、汚水処理原価が150円/㎥を超過する費用相当額に対し、一般会計から繰入れを行っていることに留意する必要があります。また、今後は、流域下水道の処理単価見直しにより、維持管理費の増大が見込まれることから、適正な下水道使用料水準について検討する必要があります。
⑧水洗化率
　類似団体を上回る数値となりましたが、直近で下水道管を新設した地域では、未接続世帯が多いと考えられるため、水洗化促進活動に取り組み、水洗化率の向上を図る必要があります。</t>
    <rPh sb="1" eb="3">
      <t>ケイジョウ</t>
    </rPh>
    <rPh sb="3" eb="5">
      <t>シュウシ</t>
    </rPh>
    <rPh sb="5" eb="7">
      <t>ヒリツ</t>
    </rPh>
    <rPh sb="13" eb="15">
      <t>イジョウ</t>
    </rPh>
    <rPh sb="16" eb="18">
      <t>スイイ</t>
    </rPh>
    <rPh sb="38" eb="40">
      <t>シュウエキ</t>
    </rPh>
    <rPh sb="41" eb="42">
      <t>ナカ</t>
    </rPh>
    <rPh sb="43" eb="45">
      <t>エイギョウ</t>
    </rPh>
    <rPh sb="45" eb="47">
      <t>ジョセイ</t>
    </rPh>
    <rPh sb="51" eb="53">
      <t>イッパン</t>
    </rPh>
    <rPh sb="53" eb="55">
      <t>カイケイ</t>
    </rPh>
    <rPh sb="58" eb="61">
      <t>ホジョキン</t>
    </rPh>
    <rPh sb="62" eb="63">
      <t>フク</t>
    </rPh>
    <rPh sb="71" eb="73">
      <t>リュウイ</t>
    </rPh>
    <rPh sb="75" eb="77">
      <t>ヒツヨウ</t>
    </rPh>
    <rPh sb="85" eb="87">
      <t>リュウドウ</t>
    </rPh>
    <rPh sb="87" eb="89">
      <t>ヒリツ</t>
    </rPh>
    <rPh sb="91" eb="93">
      <t>ルイジ</t>
    </rPh>
    <rPh sb="93" eb="95">
      <t>ダンタイ</t>
    </rPh>
    <rPh sb="96" eb="98">
      <t>ウワマワ</t>
    </rPh>
    <rPh sb="99" eb="101">
      <t>スウチ</t>
    </rPh>
    <rPh sb="108" eb="111">
      <t>タンキテキ</t>
    </rPh>
    <rPh sb="112" eb="114">
      <t>サイム</t>
    </rPh>
    <rPh sb="115" eb="116">
      <t>タイ</t>
    </rPh>
    <rPh sb="118" eb="120">
      <t>シハライ</t>
    </rPh>
    <rPh sb="120" eb="122">
      <t>ノウリョク</t>
    </rPh>
    <rPh sb="123" eb="125">
      <t>カクホ</t>
    </rPh>
    <rPh sb="134" eb="136">
      <t>キギョウ</t>
    </rPh>
    <rPh sb="136" eb="137">
      <t>サイ</t>
    </rPh>
    <rPh sb="137" eb="139">
      <t>ザンダカ</t>
    </rPh>
    <rPh sb="139" eb="140">
      <t>タイ</t>
    </rPh>
    <rPh sb="140" eb="142">
      <t>ジギョウ</t>
    </rPh>
    <rPh sb="142" eb="144">
      <t>キボ</t>
    </rPh>
    <rPh sb="144" eb="146">
      <t>ヒリツ</t>
    </rPh>
    <rPh sb="148" eb="150">
      <t>ルイジ</t>
    </rPh>
    <rPh sb="150" eb="152">
      <t>ダンタイ</t>
    </rPh>
    <rPh sb="152" eb="154">
      <t>ウワマワ</t>
    </rPh>
    <rPh sb="155" eb="157">
      <t>スウチ</t>
    </rPh>
    <rPh sb="164" eb="166">
      <t>キギョウ</t>
    </rPh>
    <rPh sb="166" eb="167">
      <t>サイ</t>
    </rPh>
    <rPh sb="167" eb="169">
      <t>ザンダカ</t>
    </rPh>
    <rPh sb="170" eb="171">
      <t>オオ</t>
    </rPh>
    <rPh sb="220" eb="222">
      <t>ショウライ</t>
    </rPh>
    <rPh sb="222" eb="223">
      <t>テキ</t>
    </rPh>
    <rPh sb="224" eb="226">
      <t>ジュヨウ</t>
    </rPh>
    <rPh sb="227" eb="229">
      <t>ミス</t>
    </rPh>
    <rPh sb="231" eb="233">
      <t>テキセツ</t>
    </rPh>
    <rPh sb="234" eb="236">
      <t>トウシ</t>
    </rPh>
    <rPh sb="236" eb="237">
      <t>リョウ</t>
    </rPh>
    <rPh sb="238" eb="240">
      <t>ケントウ</t>
    </rPh>
    <rPh sb="242" eb="244">
      <t>ヒツヨウ</t>
    </rPh>
    <rPh sb="252" eb="254">
      <t>ケイヒ</t>
    </rPh>
    <rPh sb="254" eb="256">
      <t>カイシュウ</t>
    </rPh>
    <rPh sb="256" eb="257">
      <t>リツ</t>
    </rPh>
    <rPh sb="259" eb="261">
      <t>トクテイ</t>
    </rPh>
    <rPh sb="261" eb="263">
      <t>カンキョウ</t>
    </rPh>
    <rPh sb="263" eb="265">
      <t>ホゼン</t>
    </rPh>
    <rPh sb="265" eb="267">
      <t>コウキョウ</t>
    </rPh>
    <rPh sb="267" eb="270">
      <t>ゲスイドウ</t>
    </rPh>
    <rPh sb="271" eb="273">
      <t>タイショウ</t>
    </rPh>
    <rPh sb="276" eb="278">
      <t>ジンコウ</t>
    </rPh>
    <rPh sb="278" eb="280">
      <t>ミツド</t>
    </rPh>
    <rPh sb="281" eb="282">
      <t>チイ</t>
    </rPh>
    <rPh sb="285" eb="288">
      <t>シヨウリョウ</t>
    </rPh>
    <rPh sb="288" eb="290">
      <t>シュウニュウ</t>
    </rPh>
    <rPh sb="293" eb="295">
      <t>ケイヒ</t>
    </rPh>
    <rPh sb="295" eb="297">
      <t>ゼンパン</t>
    </rPh>
    <rPh sb="298" eb="299">
      <t>オモ</t>
    </rPh>
    <rPh sb="300" eb="302">
      <t>シホン</t>
    </rPh>
    <rPh sb="302" eb="303">
      <t>ヒ</t>
    </rPh>
    <rPh sb="305" eb="306">
      <t>マカナ</t>
    </rPh>
    <rPh sb="310" eb="311">
      <t>ムズカ</t>
    </rPh>
    <rPh sb="316" eb="318">
      <t>コンゴ</t>
    </rPh>
    <rPh sb="320" eb="323">
      <t>スイセンカ</t>
    </rPh>
    <rPh sb="323" eb="324">
      <t>リツ</t>
    </rPh>
    <rPh sb="325" eb="327">
      <t>コウジョウ</t>
    </rPh>
    <rPh sb="327" eb="328">
      <t>トウ</t>
    </rPh>
    <rPh sb="331" eb="333">
      <t>ゾウシュウ</t>
    </rPh>
    <rPh sb="350" eb="352">
      <t>ヒヨウ</t>
    </rPh>
    <rPh sb="352" eb="354">
      <t>サクゲン</t>
    </rPh>
    <rPh sb="355" eb="356">
      <t>ツト</t>
    </rPh>
    <rPh sb="358" eb="360">
      <t>ヒツヨウ</t>
    </rPh>
    <rPh sb="368" eb="370">
      <t>オスイ</t>
    </rPh>
    <rPh sb="370" eb="372">
      <t>ショリ</t>
    </rPh>
    <rPh sb="372" eb="374">
      <t>ゲンカ</t>
    </rPh>
    <rPh sb="376" eb="378">
      <t>ルイジ</t>
    </rPh>
    <rPh sb="378" eb="380">
      <t>ダンタイ</t>
    </rPh>
    <rPh sb="381" eb="383">
      <t>シタマワ</t>
    </rPh>
    <rPh sb="384" eb="386">
      <t>スウチ</t>
    </rPh>
    <rPh sb="444" eb="446">
      <t>リュウイ</t>
    </rPh>
    <rPh sb="448" eb="450">
      <t>ヒツヨウ</t>
    </rPh>
    <rPh sb="459" eb="461">
      <t>コンゴ</t>
    </rPh>
    <rPh sb="463" eb="465">
      <t>リュウイキ</t>
    </rPh>
    <rPh sb="465" eb="468">
      <t>ゲスイドウ</t>
    </rPh>
    <rPh sb="469" eb="471">
      <t>ショリ</t>
    </rPh>
    <rPh sb="471" eb="473">
      <t>タンカ</t>
    </rPh>
    <rPh sb="473" eb="475">
      <t>ミナオ</t>
    </rPh>
    <rPh sb="480" eb="482">
      <t>イジ</t>
    </rPh>
    <rPh sb="482" eb="485">
      <t>カンリヒ</t>
    </rPh>
    <rPh sb="486" eb="488">
      <t>ゾウダイ</t>
    </rPh>
    <rPh sb="489" eb="491">
      <t>ミコ</t>
    </rPh>
    <rPh sb="499" eb="501">
      <t>テキセイ</t>
    </rPh>
    <rPh sb="502" eb="505">
      <t>ゲスイドウ</t>
    </rPh>
    <rPh sb="505" eb="508">
      <t>シヨウリョウ</t>
    </rPh>
    <rPh sb="508" eb="510">
      <t>スイジュン</t>
    </rPh>
    <rPh sb="514" eb="516">
      <t>ケントウ</t>
    </rPh>
    <rPh sb="518" eb="520">
      <t>ヒツヨウ</t>
    </rPh>
    <rPh sb="528" eb="531">
      <t>スイセンカ</t>
    </rPh>
    <rPh sb="531" eb="532">
      <t>リツ</t>
    </rPh>
    <rPh sb="534" eb="536">
      <t>ルイジ</t>
    </rPh>
    <rPh sb="536" eb="538">
      <t>ダンタイ</t>
    </rPh>
    <rPh sb="539" eb="541">
      <t>ウワマワ</t>
    </rPh>
    <rPh sb="542" eb="544">
      <t>スウチ</t>
    </rPh>
    <rPh sb="552" eb="554">
      <t>チョッキン</t>
    </rPh>
    <rPh sb="557" eb="558">
      <t>ミチ</t>
    </rPh>
    <rPh sb="558" eb="559">
      <t>カン</t>
    </rPh>
    <rPh sb="560" eb="562">
      <t>シンセツ</t>
    </rPh>
    <rPh sb="564" eb="566">
      <t>チイキ</t>
    </rPh>
    <rPh sb="586" eb="589">
      <t>スイセンカ</t>
    </rPh>
    <rPh sb="594" eb="595">
      <t>ト</t>
    </rPh>
    <rPh sb="596" eb="597">
      <t>ク</t>
    </rPh>
    <rPh sb="599" eb="602">
      <t>スイセンカ</t>
    </rPh>
    <rPh sb="602" eb="603">
      <t>リツ</t>
    </rPh>
    <rPh sb="604" eb="606">
      <t>コウジョウ</t>
    </rPh>
    <rPh sb="607" eb="608">
      <t>ハカ</t>
    </rPh>
    <rPh sb="609" eb="611">
      <t>ヒツヨウ</t>
    </rPh>
    <phoneticPr fontId="15"/>
  </si>
  <si>
    <t>　経営状況を各指標から総合的に分析をすると、単年度収支で黒字を達成しつつも経費回収率は100%を下回っており、赤字額は一般会計から補助金を繰り入れています。
　本市の特定環境保全公共下水道は、昭和55年度から下水道施設の整備に着手していることから、今後、急激な老朽化施設の増加が見込まれています。また、人口減少に伴う下水道使用料の減少も見込まれています。
　以上の状況を踏まえ、令和7年度に「富士見市公共下水道事業経営戦略」の改定を行っており、社会情勢の変化や将来の事業環境の見通しを反映した投資・財政計画を策定していることから、今後は、経営戦略及び関連計画に基づき、持続的かつ安定的な事業運営を図る必要があります。</t>
    <rPh sb="48" eb="50">
      <t>シタマワ</t>
    </rPh>
    <rPh sb="55" eb="58">
      <t>アカジガク</t>
    </rPh>
    <rPh sb="59" eb="61">
      <t>イッパン</t>
    </rPh>
    <rPh sb="61" eb="63">
      <t>カイケイ</t>
    </rPh>
    <rPh sb="65" eb="68">
      <t>ホジョキン</t>
    </rPh>
    <rPh sb="69" eb="70">
      <t>ク</t>
    </rPh>
    <rPh sb="71" eb="72">
      <t>イ</t>
    </rPh>
    <rPh sb="80" eb="82">
      <t>ホンシ</t>
    </rPh>
    <rPh sb="83" eb="85">
      <t>トクテイ</t>
    </rPh>
    <rPh sb="85" eb="87">
      <t>カンキョウ</t>
    </rPh>
    <rPh sb="87" eb="89">
      <t>ホゼン</t>
    </rPh>
    <rPh sb="89" eb="91">
      <t>コウキョウ</t>
    </rPh>
    <rPh sb="91" eb="94">
      <t>ゲスイドウ</t>
    </rPh>
    <rPh sb="96" eb="98">
      <t>ショウワ</t>
    </rPh>
    <rPh sb="100" eb="102">
      <t>ネンド</t>
    </rPh>
    <rPh sb="104" eb="107">
      <t>ゲスイドウ</t>
    </rPh>
    <rPh sb="107" eb="109">
      <t>シセツ</t>
    </rPh>
    <rPh sb="110" eb="112">
      <t>セイビ</t>
    </rPh>
    <rPh sb="113" eb="115">
      <t>チャクシュ</t>
    </rPh>
    <rPh sb="124" eb="126">
      <t>コンゴ</t>
    </rPh>
    <rPh sb="127" eb="129">
      <t>キュウゲキ</t>
    </rPh>
    <rPh sb="130" eb="133">
      <t>ロウキュウカ</t>
    </rPh>
    <rPh sb="133" eb="135">
      <t>シセツ</t>
    </rPh>
    <rPh sb="136" eb="138">
      <t>ゾウカ</t>
    </rPh>
    <rPh sb="139" eb="141">
      <t>ミコ</t>
    </rPh>
    <rPh sb="151" eb="153">
      <t>ジンコウ</t>
    </rPh>
    <rPh sb="153" eb="155">
      <t>ゲンショウ</t>
    </rPh>
    <rPh sb="156" eb="157">
      <t>トモナ</t>
    </rPh>
    <rPh sb="158" eb="161">
      <t>ゲスイドウ</t>
    </rPh>
    <rPh sb="161" eb="164">
      <t>シヨウリョウ</t>
    </rPh>
    <rPh sb="165" eb="167">
      <t>ゲンショウ</t>
    </rPh>
    <rPh sb="168" eb="170">
      <t>ミコ</t>
    </rPh>
    <rPh sb="179" eb="181">
      <t>イジョウ</t>
    </rPh>
    <rPh sb="182" eb="184">
      <t>ジョウキョウ</t>
    </rPh>
    <rPh sb="185" eb="186">
      <t>フ</t>
    </rPh>
    <rPh sb="189" eb="191">
      <t>レイワ</t>
    </rPh>
    <rPh sb="192" eb="194">
      <t>ネンド</t>
    </rPh>
    <rPh sb="196" eb="200">
      <t>フジミシ</t>
    </rPh>
    <rPh sb="200" eb="202">
      <t>コウキョウ</t>
    </rPh>
    <rPh sb="202" eb="205">
      <t>ゲスイドウ</t>
    </rPh>
    <rPh sb="205" eb="207">
      <t>ジギョウ</t>
    </rPh>
    <rPh sb="213" eb="215">
      <t>カイテイ</t>
    </rPh>
    <rPh sb="216" eb="217">
      <t>オコナ</t>
    </rPh>
    <rPh sb="222" eb="224">
      <t>シャカイ</t>
    </rPh>
    <rPh sb="224" eb="226">
      <t>ジョウセイ</t>
    </rPh>
    <rPh sb="227" eb="229">
      <t>ヘンカ</t>
    </rPh>
    <rPh sb="230" eb="232">
      <t>ショウライ</t>
    </rPh>
    <rPh sb="233" eb="235">
      <t>ジギョウ</t>
    </rPh>
    <rPh sb="235" eb="237">
      <t>カンキョウ</t>
    </rPh>
    <rPh sb="238" eb="240">
      <t>ミトオ</t>
    </rPh>
    <rPh sb="242" eb="244">
      <t>ハンエイ</t>
    </rPh>
    <rPh sb="246" eb="248">
      <t>トウシ</t>
    </rPh>
    <rPh sb="249" eb="251">
      <t>ザイセイ</t>
    </rPh>
    <rPh sb="251" eb="253">
      <t>ケイカク</t>
    </rPh>
    <rPh sb="254" eb="256">
      <t>サクテイ</t>
    </rPh>
    <rPh sb="265" eb="267">
      <t>コンゴ</t>
    </rPh>
    <rPh sb="269" eb="271">
      <t>ケイエイ</t>
    </rPh>
    <rPh sb="271" eb="273">
      <t>センリャク</t>
    </rPh>
    <rPh sb="273" eb="274">
      <t>オヨ</t>
    </rPh>
    <rPh sb="275" eb="277">
      <t>カンレン</t>
    </rPh>
    <rPh sb="277" eb="279">
      <t>ケイカク</t>
    </rPh>
    <rPh sb="280" eb="281">
      <t>モト</t>
    </rPh>
    <rPh sb="284" eb="287">
      <t>ジゾクテキ</t>
    </rPh>
    <rPh sb="289" eb="292">
      <t>アンテイテキ</t>
    </rPh>
    <rPh sb="293" eb="295">
      <t>ジギョウ</t>
    </rPh>
    <rPh sb="295" eb="297">
      <t>ウンエイ</t>
    </rPh>
    <rPh sb="298" eb="299">
      <t>ハカ</t>
    </rPh>
    <rPh sb="300" eb="30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</si>
</sst>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5"/>
      <color theme="3"/>
      <name val="ＭＳ 明朝"/>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E9-426E-AF92-2BEF808107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5EE9-426E-AF92-2BEF808107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DD-4FA0-BFB3-F0638A5516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79DD-4FA0-BFB3-F0638A5516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92.59</c:v>
                </c:pt>
                <c:pt idx="1">
                  <c:v>92.38</c:v>
                </c:pt>
                <c:pt idx="2">
                  <c:v>90.86</c:v>
                </c:pt>
                <c:pt idx="3">
                  <c:v>90.34</c:v>
                </c:pt>
                <c:pt idx="4">
                  <c:v>89.41</c:v>
                </c:pt>
              </c:numCache>
            </c:numRef>
          </c:val>
          <c:extLst>
            <c:ext xmlns:c16="http://schemas.microsoft.com/office/drawing/2014/chart" uri="{C3380CC4-5D6E-409C-BE32-E72D297353CC}">
              <c16:uniqueId val="{00000000-6AE3-4A49-BCB4-7C3F3E42D06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6AE3-4A49-BCB4-7C3F3E42D06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170.02</c:v>
                </c:pt>
                <c:pt idx="1">
                  <c:v>133.66999999999999</c:v>
                </c:pt>
                <c:pt idx="2">
                  <c:v>110.9</c:v>
                </c:pt>
                <c:pt idx="3">
                  <c:v>111.62</c:v>
                </c:pt>
                <c:pt idx="4">
                  <c:v>108.27</c:v>
                </c:pt>
              </c:numCache>
            </c:numRef>
          </c:val>
          <c:extLst>
            <c:ext xmlns:c16="http://schemas.microsoft.com/office/drawing/2014/chart" uri="{C3380CC4-5D6E-409C-BE32-E72D297353CC}">
              <c16:uniqueId val="{00000000-ABF3-4075-AC37-8A87CEC815B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ABF3-4075-AC37-8A87CEC815B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31.25</c:v>
                </c:pt>
                <c:pt idx="1">
                  <c:v>31.06</c:v>
                </c:pt>
                <c:pt idx="2">
                  <c:v>31.93</c:v>
                </c:pt>
                <c:pt idx="3">
                  <c:v>32.799999999999997</c:v>
                </c:pt>
                <c:pt idx="4">
                  <c:v>33.700000000000003</c:v>
                </c:pt>
              </c:numCache>
            </c:numRef>
          </c:val>
          <c:extLst>
            <c:ext xmlns:c16="http://schemas.microsoft.com/office/drawing/2014/chart" uri="{C3380CC4-5D6E-409C-BE32-E72D297353CC}">
              <c16:uniqueId val="{00000000-290A-4792-B998-1A34CBF086C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290A-4792-B998-1A34CBF086C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3C-46DA-A103-585B65525D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E83C-46DA-A103-585B65525D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6B-4C5B-B0D3-DB212D1C49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006B-4C5B-B0D3-DB212D1C49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200.91</c:v>
                </c:pt>
                <c:pt idx="1">
                  <c:v>159.47</c:v>
                </c:pt>
                <c:pt idx="2">
                  <c:v>106.24</c:v>
                </c:pt>
                <c:pt idx="3">
                  <c:v>111.03</c:v>
                </c:pt>
                <c:pt idx="4">
                  <c:v>104.39</c:v>
                </c:pt>
              </c:numCache>
            </c:numRef>
          </c:val>
          <c:extLst>
            <c:ext xmlns:c16="http://schemas.microsoft.com/office/drawing/2014/chart" uri="{C3380CC4-5D6E-409C-BE32-E72D297353CC}">
              <c16:uniqueId val="{00000000-EE26-490F-82C9-52C160ACE6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EE26-490F-82C9-52C160ACE6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4586.04</c:v>
                </c:pt>
                <c:pt idx="1">
                  <c:v>4710.55</c:v>
                </c:pt>
                <c:pt idx="2">
                  <c:v>4630.43</c:v>
                </c:pt>
                <c:pt idx="3">
                  <c:v>4602.76</c:v>
                </c:pt>
                <c:pt idx="4">
                  <c:v>4657.97</c:v>
                </c:pt>
              </c:numCache>
            </c:numRef>
          </c:val>
          <c:extLst>
            <c:ext xmlns:c16="http://schemas.microsoft.com/office/drawing/2014/chart" uri="{C3380CC4-5D6E-409C-BE32-E72D297353CC}">
              <c16:uniqueId val="{00000000-874A-4733-9F33-76574E6695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874A-4733-9F33-76574E6695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67.7</c:v>
                </c:pt>
                <c:pt idx="1">
                  <c:v>67.55</c:v>
                </c:pt>
                <c:pt idx="2">
                  <c:v>67.31</c:v>
                </c:pt>
                <c:pt idx="3">
                  <c:v>66.41</c:v>
                </c:pt>
                <c:pt idx="4">
                  <c:v>65.63</c:v>
                </c:pt>
              </c:numCache>
            </c:numRef>
          </c:val>
          <c:extLst>
            <c:ext xmlns:c16="http://schemas.microsoft.com/office/drawing/2014/chart" uri="{C3380CC4-5D6E-409C-BE32-E72D297353CC}">
              <c16:uniqueId val="{00000000-7148-407A-8DD8-3107C78B1D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7148-407A-8DD8-3107C78B1D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149.97999999999999</c:v>
                </c:pt>
              </c:numCache>
            </c:numRef>
          </c:val>
          <c:extLst>
            <c:ext xmlns:c16="http://schemas.microsoft.com/office/drawing/2014/chart" uri="{C3380CC4-5D6E-409C-BE32-E72D297353CC}">
              <c16:uniqueId val="{00000000-A0B1-4897-A666-B4535DECFD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A0B1-4897-A666-B4535DECFD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H79" sqref="BH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埼玉県　富士見市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113404</v>
      </c>
      <c r="AM8" s="36"/>
      <c r="AN8" s="36"/>
      <c r="AO8" s="36"/>
      <c r="AP8" s="36"/>
      <c r="AQ8" s="36"/>
      <c r="AR8" s="36"/>
      <c r="AS8" s="36"/>
      <c r="AT8" s="37">
        <f>データ!T6</f>
        <v>19.77</v>
      </c>
      <c r="AU8" s="37"/>
      <c r="AV8" s="37"/>
      <c r="AW8" s="37"/>
      <c r="AX8" s="37"/>
      <c r="AY8" s="37"/>
      <c r="AZ8" s="37"/>
      <c r="BA8" s="37"/>
      <c r="BB8" s="37">
        <f>データ!U6</f>
        <v>5736.17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55.07</v>
      </c>
      <c r="J10" s="37"/>
      <c r="K10" s="37"/>
      <c r="L10" s="37"/>
      <c r="M10" s="37"/>
      <c r="N10" s="37"/>
      <c r="O10" s="37"/>
      <c r="P10" s="37">
        <f>データ!P6</f>
        <v>3.77</v>
      </c>
      <c r="Q10" s="37"/>
      <c r="R10" s="37"/>
      <c r="S10" s="37"/>
      <c r="T10" s="37"/>
      <c r="U10" s="37"/>
      <c r="V10" s="37"/>
      <c r="W10" s="37">
        <f>データ!Q6</f>
        <v>79.989999999999995</v>
      </c>
      <c r="X10" s="37"/>
      <c r="Y10" s="37"/>
      <c r="Z10" s="37"/>
      <c r="AA10" s="37"/>
      <c r="AB10" s="37"/>
      <c r="AC10" s="37"/>
      <c r="AD10" s="36">
        <f>データ!R6</f>
        <v>1650</v>
      </c>
      <c r="AE10" s="36"/>
      <c r="AF10" s="36"/>
      <c r="AG10" s="36"/>
      <c r="AH10" s="36"/>
      <c r="AI10" s="36"/>
      <c r="AJ10" s="36"/>
      <c r="AK10" s="2"/>
      <c r="AL10" s="36">
        <f>データ!V6</f>
        <v>4277</v>
      </c>
      <c r="AM10" s="36"/>
      <c r="AN10" s="36"/>
      <c r="AO10" s="36"/>
      <c r="AP10" s="36"/>
      <c r="AQ10" s="36"/>
      <c r="AR10" s="36"/>
      <c r="AS10" s="36"/>
      <c r="AT10" s="37">
        <f>データ!W6</f>
        <v>2.5099999999999998</v>
      </c>
      <c r="AU10" s="37"/>
      <c r="AV10" s="37"/>
      <c r="AW10" s="37"/>
      <c r="AX10" s="37"/>
      <c r="AY10" s="37"/>
      <c r="AZ10" s="37"/>
      <c r="BA10" s="37"/>
      <c r="BB10" s="37">
        <f>データ!X6</f>
        <v>1703.98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112</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9VqmgytNObrnts61quQ91nL/2FBNMyVZQZL6o+gX0i4GZ0fHgPL/1nhrNdxG14SSkQWWOqvsu/RBIV2UyynXw==" saltValue="NKm8ghsqQ5wANlEPvX47w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112356</v>
      </c>
      <c r="D6" s="19">
        <f t="shared" si="3"/>
        <v>46</v>
      </c>
      <c r="E6" s="19">
        <f t="shared" si="3"/>
        <v>17</v>
      </c>
      <c r="F6" s="19">
        <f t="shared" si="3"/>
        <v>4</v>
      </c>
      <c r="G6" s="19">
        <f t="shared" si="3"/>
        <v>0</v>
      </c>
      <c r="H6" s="19" t="str">
        <f t="shared" si="3"/>
        <v>埼玉県　富士見市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55.07</v>
      </c>
      <c r="P6" s="20">
        <f t="shared" si="3"/>
        <v>3.77</v>
      </c>
      <c r="Q6" s="20">
        <f t="shared" si="3"/>
        <v>79.989999999999995</v>
      </c>
      <c r="R6" s="20">
        <f t="shared" si="3"/>
        <v>1650</v>
      </c>
      <c r="S6" s="20">
        <f t="shared" si="3"/>
        <v>113404</v>
      </c>
      <c r="T6" s="20">
        <f t="shared" si="3"/>
        <v>19.77</v>
      </c>
      <c r="U6" s="20">
        <f t="shared" si="3"/>
        <v>5736.17</v>
      </c>
      <c r="V6" s="20">
        <f t="shared" si="3"/>
        <v>4277</v>
      </c>
      <c r="W6" s="20">
        <f t="shared" si="3"/>
        <v>2.5099999999999998</v>
      </c>
      <c r="X6" s="20">
        <f t="shared" si="3"/>
        <v>1703.98</v>
      </c>
      <c r="Y6" s="21">
        <f>IF(Y7="",NA(),Y7)</f>
        <v>170.02</v>
      </c>
      <c r="Z6" s="21">
        <f t="shared" ref="Z6:AH6" si="4">IF(Z7="",NA(),Z7)</f>
        <v>133.66999999999999</v>
      </c>
      <c r="AA6" s="21">
        <f t="shared" si="4"/>
        <v>110.9</v>
      </c>
      <c r="AB6" s="21">
        <f t="shared" si="4"/>
        <v>111.62</v>
      </c>
      <c r="AC6" s="21">
        <f t="shared" si="4"/>
        <v>108.27</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200.91</v>
      </c>
      <c r="AV6" s="21">
        <f t="shared" ref="AV6:BD6" si="6">IF(AV7="",NA(),AV7)</f>
        <v>159.47</v>
      </c>
      <c r="AW6" s="21">
        <f t="shared" si="6"/>
        <v>106.24</v>
      </c>
      <c r="AX6" s="21">
        <f t="shared" si="6"/>
        <v>111.03</v>
      </c>
      <c r="AY6" s="21">
        <f t="shared" si="6"/>
        <v>104.39</v>
      </c>
      <c r="AZ6" s="21">
        <f t="shared" si="6"/>
        <v>46.85</v>
      </c>
      <c r="BA6" s="21">
        <f t="shared" si="6"/>
        <v>44.35</v>
      </c>
      <c r="BB6" s="21">
        <f t="shared" si="6"/>
        <v>41.51</v>
      </c>
      <c r="BC6" s="21">
        <f t="shared" si="6"/>
        <v>45.01</v>
      </c>
      <c r="BD6" s="21">
        <f t="shared" si="6"/>
        <v>46.37</v>
      </c>
      <c r="BE6" s="20" t="str">
        <f>IF(BE7="","",IF(BE7="-","【-】","【"&amp;SUBSTITUTE(TEXT(BE7,"#,##0.00"),"-","△")&amp;"】"))</f>
        <v>【50.90】</v>
      </c>
      <c r="BF6" s="21">
        <f>IF(BF7="",NA(),BF7)</f>
        <v>4586.04</v>
      </c>
      <c r="BG6" s="21">
        <f t="shared" ref="BG6:BO6" si="7">IF(BG7="",NA(),BG7)</f>
        <v>4710.55</v>
      </c>
      <c r="BH6" s="21">
        <f t="shared" si="7"/>
        <v>4630.43</v>
      </c>
      <c r="BI6" s="21">
        <f t="shared" si="7"/>
        <v>4602.76</v>
      </c>
      <c r="BJ6" s="21">
        <f t="shared" si="7"/>
        <v>4657.97</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67.7</v>
      </c>
      <c r="BR6" s="21">
        <f t="shared" ref="BR6:BZ6" si="8">IF(BR7="",NA(),BR7)</f>
        <v>67.55</v>
      </c>
      <c r="BS6" s="21">
        <f t="shared" si="8"/>
        <v>67.31</v>
      </c>
      <c r="BT6" s="21">
        <f t="shared" si="8"/>
        <v>66.41</v>
      </c>
      <c r="BU6" s="21">
        <f t="shared" si="8"/>
        <v>65.63</v>
      </c>
      <c r="BV6" s="21">
        <f t="shared" si="8"/>
        <v>82.88</v>
      </c>
      <c r="BW6" s="21">
        <f t="shared" si="8"/>
        <v>82.53</v>
      </c>
      <c r="BX6" s="21">
        <f t="shared" si="8"/>
        <v>81.81</v>
      </c>
      <c r="BY6" s="21">
        <f t="shared" si="8"/>
        <v>82.27</v>
      </c>
      <c r="BZ6" s="21">
        <f t="shared" si="8"/>
        <v>80.36</v>
      </c>
      <c r="CA6" s="20" t="str">
        <f>IF(CA7="","",IF(CA7="-","【-】","【"&amp;SUBSTITUTE(TEXT(CA7,"#,##0.00"),"-","△")&amp;"】"))</f>
        <v>【72.92】</v>
      </c>
      <c r="CB6" s="21">
        <f>IF(CB7="",NA(),CB7)</f>
        <v>150</v>
      </c>
      <c r="CC6" s="21">
        <f t="shared" ref="CC6:CK6" si="9">IF(CC7="",NA(),CC7)</f>
        <v>150</v>
      </c>
      <c r="CD6" s="21">
        <f t="shared" si="9"/>
        <v>150</v>
      </c>
      <c r="CE6" s="21">
        <f t="shared" si="9"/>
        <v>150</v>
      </c>
      <c r="CF6" s="21">
        <f t="shared" si="9"/>
        <v>149.97999999999999</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92.59</v>
      </c>
      <c r="CY6" s="21">
        <f t="shared" ref="CY6:DG6" si="11">IF(CY7="",NA(),CY7)</f>
        <v>92.38</v>
      </c>
      <c r="CZ6" s="21">
        <f t="shared" si="11"/>
        <v>90.86</v>
      </c>
      <c r="DA6" s="21">
        <f t="shared" si="11"/>
        <v>90.34</v>
      </c>
      <c r="DB6" s="21">
        <f t="shared" si="11"/>
        <v>89.41</v>
      </c>
      <c r="DC6" s="21">
        <f t="shared" si="11"/>
        <v>87.65</v>
      </c>
      <c r="DD6" s="21">
        <f t="shared" si="11"/>
        <v>88.15</v>
      </c>
      <c r="DE6" s="21">
        <f t="shared" si="11"/>
        <v>88.37</v>
      </c>
      <c r="DF6" s="21">
        <f t="shared" si="11"/>
        <v>88.66</v>
      </c>
      <c r="DG6" s="21">
        <f t="shared" si="11"/>
        <v>88.68</v>
      </c>
      <c r="DH6" s="20" t="str">
        <f>IF(DH7="","",IF(DH7="-","【-】","【"&amp;SUBSTITUTE(TEXT(DH7,"#,##0.00"),"-","△")&amp;"】"))</f>
        <v>【86.31】</v>
      </c>
      <c r="DI6" s="21">
        <f>IF(DI7="",NA(),DI7)</f>
        <v>31.25</v>
      </c>
      <c r="DJ6" s="21">
        <f t="shared" ref="DJ6:DR6" si="12">IF(DJ7="",NA(),DJ7)</f>
        <v>31.06</v>
      </c>
      <c r="DK6" s="21">
        <f t="shared" si="12"/>
        <v>31.93</v>
      </c>
      <c r="DL6" s="21">
        <f t="shared" si="12"/>
        <v>32.799999999999997</v>
      </c>
      <c r="DM6" s="21">
        <f t="shared" si="12"/>
        <v>33.700000000000003</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112356</v>
      </c>
      <c r="D7" s="23">
        <v>46</v>
      </c>
      <c r="E7" s="23">
        <v>17</v>
      </c>
      <c r="F7" s="23">
        <v>4</v>
      </c>
      <c r="G7" s="23">
        <v>0</v>
      </c>
      <c r="H7" s="23" t="s">
        <v>96</v>
      </c>
      <c r="I7" s="23" t="s">
        <v>97</v>
      </c>
      <c r="J7" s="23" t="s">
        <v>98</v>
      </c>
      <c r="K7" s="23" t="s">
        <v>99</v>
      </c>
      <c r="L7" s="23" t="s">
        <v>100</v>
      </c>
      <c r="M7" s="23" t="s">
        <v>101</v>
      </c>
      <c r="N7" s="24" t="s">
        <v>102</v>
      </c>
      <c r="O7" s="24">
        <v>55.07</v>
      </c>
      <c r="P7" s="24">
        <v>3.77</v>
      </c>
      <c r="Q7" s="24">
        <v>79.989999999999995</v>
      </c>
      <c r="R7" s="24">
        <v>1650</v>
      </c>
      <c r="S7" s="24">
        <v>113404</v>
      </c>
      <c r="T7" s="24">
        <v>19.77</v>
      </c>
      <c r="U7" s="24">
        <v>5736.17</v>
      </c>
      <c r="V7" s="24">
        <v>4277</v>
      </c>
      <c r="W7" s="24">
        <v>2.5099999999999998</v>
      </c>
      <c r="X7" s="24">
        <v>1703.98</v>
      </c>
      <c r="Y7" s="24">
        <v>170.02</v>
      </c>
      <c r="Z7" s="24">
        <v>133.66999999999999</v>
      </c>
      <c r="AA7" s="24">
        <v>110.9</v>
      </c>
      <c r="AB7" s="24">
        <v>111.62</v>
      </c>
      <c r="AC7" s="24">
        <v>108.27</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200.91</v>
      </c>
      <c r="AV7" s="24">
        <v>159.47</v>
      </c>
      <c r="AW7" s="24">
        <v>106.24</v>
      </c>
      <c r="AX7" s="24">
        <v>111.03</v>
      </c>
      <c r="AY7" s="24">
        <v>104.39</v>
      </c>
      <c r="AZ7" s="24">
        <v>46.85</v>
      </c>
      <c r="BA7" s="24">
        <v>44.35</v>
      </c>
      <c r="BB7" s="24">
        <v>41.51</v>
      </c>
      <c r="BC7" s="24">
        <v>45.01</v>
      </c>
      <c r="BD7" s="24">
        <v>46.37</v>
      </c>
      <c r="BE7" s="24">
        <v>50.9</v>
      </c>
      <c r="BF7" s="24">
        <v>4586.04</v>
      </c>
      <c r="BG7" s="24">
        <v>4710.55</v>
      </c>
      <c r="BH7" s="24">
        <v>4630.43</v>
      </c>
      <c r="BI7" s="24">
        <v>4602.76</v>
      </c>
      <c r="BJ7" s="24">
        <v>4657.97</v>
      </c>
      <c r="BK7" s="24">
        <v>1268.6300000000001</v>
      </c>
      <c r="BL7" s="24">
        <v>1283.69</v>
      </c>
      <c r="BM7" s="24">
        <v>1160.22</v>
      </c>
      <c r="BN7" s="24">
        <v>1141.98</v>
      </c>
      <c r="BO7" s="24">
        <v>1062.58</v>
      </c>
      <c r="BP7" s="24">
        <v>1099.1500000000001</v>
      </c>
      <c r="BQ7" s="24">
        <v>67.7</v>
      </c>
      <c r="BR7" s="24">
        <v>67.55</v>
      </c>
      <c r="BS7" s="24">
        <v>67.31</v>
      </c>
      <c r="BT7" s="24">
        <v>66.41</v>
      </c>
      <c r="BU7" s="24">
        <v>65.63</v>
      </c>
      <c r="BV7" s="24">
        <v>82.88</v>
      </c>
      <c r="BW7" s="24">
        <v>82.53</v>
      </c>
      <c r="BX7" s="24">
        <v>81.81</v>
      </c>
      <c r="BY7" s="24">
        <v>82.27</v>
      </c>
      <c r="BZ7" s="24">
        <v>80.36</v>
      </c>
      <c r="CA7" s="24">
        <v>72.92</v>
      </c>
      <c r="CB7" s="24">
        <v>150</v>
      </c>
      <c r="CC7" s="24">
        <v>150</v>
      </c>
      <c r="CD7" s="24">
        <v>150</v>
      </c>
      <c r="CE7" s="24">
        <v>150</v>
      </c>
      <c r="CF7" s="24">
        <v>149.97999999999999</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92.59</v>
      </c>
      <c r="CY7" s="24">
        <v>92.38</v>
      </c>
      <c r="CZ7" s="24">
        <v>90.86</v>
      </c>
      <c r="DA7" s="24">
        <v>90.34</v>
      </c>
      <c r="DB7" s="24">
        <v>89.41</v>
      </c>
      <c r="DC7" s="24">
        <v>87.65</v>
      </c>
      <c r="DD7" s="24">
        <v>88.15</v>
      </c>
      <c r="DE7" s="24">
        <v>88.37</v>
      </c>
      <c r="DF7" s="24">
        <v>88.66</v>
      </c>
      <c r="DG7" s="24">
        <v>88.68</v>
      </c>
      <c r="DH7" s="24">
        <v>86.31</v>
      </c>
      <c r="DI7" s="24">
        <v>31.25</v>
      </c>
      <c r="DJ7" s="24">
        <v>31.06</v>
      </c>
      <c r="DK7" s="24">
        <v>31.93</v>
      </c>
      <c r="DL7" s="24">
        <v>32.799999999999997</v>
      </c>
      <c r="DM7" s="24">
        <v>33.700000000000003</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菜苗</cp:lastModifiedBy>
  <dcterms:created xsi:type="dcterms:W3CDTF">2025-12-23T06:10:07Z</dcterms:created>
  <dcterms:modified xsi:type="dcterms:W3CDTF">2026-01-27T09:16:18Z</dcterms:modified>
  <cp:category/>
</cp:coreProperties>
</file>