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下水道課\01_庶務経理G\04_経営分析・統計（経営戦略）\経営比較分析表\R7（R6年度分）\03_起案\"/>
    </mc:Choice>
  </mc:AlternateContent>
  <xr:revisionPtr revIDLastSave="0" documentId="13_ncr:1_{05E77905-B1BF-4BDC-969D-0C0E23BDCBD6}" xr6:coauthVersionLast="47" xr6:coauthVersionMax="47" xr10:uidLastSave="{00000000-0000-0000-0000-000000000000}"/>
  <workbookProtection workbookAlgorithmName="SHA-512" workbookHashValue="bNNa8fLuNpt7RvYClmdaMJgQkMdByzeH6sQT5g6rz4HMRbFHPCUyOpwgndr5k5gD8Y77euVP5xgqaQozqOcmiw==" workbookSaltValue="wmQpIKXPVkvwt0pks23dyA==" workbookSpinCount="100000" lockStructure="1"/>
  <bookViews>
    <workbookView xWindow="2037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E85" i="4"/>
  <c r="BB10" i="4"/>
  <c r="P10" i="4"/>
  <c r="AT8" i="4"/>
  <c r="W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<sst xmlns="http://schemas.openxmlformats.org/spreadsheetml/2006/main" count="236" uniqueCount="115">
  <si>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</si>
  <si>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</si>
  <si>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</si>
  <si>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</si>
  <si>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</si>
  <si>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</si>
  <si>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</si>
  <si>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</si>
  <si>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</si>
  <si>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</si>
  <si>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</si>
  <si>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</si>
  <si>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</si>
  <si>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</si>
  <si>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</si>
  <si>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</si>
  <si>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</si>
  <si>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</si>
  <si>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</si>
  <si>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</si>
  <si>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</si>
  <si>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</si>
  <si>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</si>
  <si>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</si>
  <si>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</si>
  <si>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</si>
  <si>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</si>
  <si>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</si>
  <si>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</si>
  <si>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</si>
  <si>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</si>
  <si>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</si>
  <si>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</si>
  <si>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</si>
  <si>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</si>
  <si>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</si>
  <si>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</si>
  <si>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</si>
  <si>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</si>
  <si>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</si>
  <si>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</si>
  <si>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</si>
  <si>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</si>
  <si>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</si>
  <si>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</si>
  <si>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</si>
  <si>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</si>
  <si>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</si>
  <si>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</si>
  <si>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</si>
  <si>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</si>
  <si>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</si>
  <si>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</si>
  <si>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</si>
  <si>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</si>
  <si>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</si>
  <si>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</si>
  <si>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</si>
  <si>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</si>
  <si>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</si>
  <si>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</si>
  <si>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</si>
  <si>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</si>
  <si>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</si>
  <si>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</si>
  <si>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</si>
  <si>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</si>
  <si>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</si>
  <si>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</si>
  <si>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</si>
  <si>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</si>
  <si>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</si>
  <si>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</si>
  <si>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</si>
  <si>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</si>
  <si>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</si>
  <si>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</si>
  <si>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</si>
  <si>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</si>
  <si>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</si>
  <si>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</si>
  <si>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</si>
  <si>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</si>
  <si>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</si>
  <si>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</si>
  <si>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</si>
  <si>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</si>
  <si>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</si>
  <si>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</si>
  <si>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</si>
  <si>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</si>
  <si>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</si>
  <si>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</si>
  <si>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</si>
  <si>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</si>
  <si>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</si>
  <si>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富士見市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</si>
  <si>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</si>
  <si>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</si>
  <si>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</si>
  <si>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</si>
  <si>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</si>
  <si>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</si>
  <si>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</si>
  <si>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</si>
  <si>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</si>
  <si>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</si>
  <si>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</si>
  <si>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</si>
  <si>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</si>
  <si>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</si>
  <si>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</si>
  <si>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類似団体より高い水準で推移しており、施設の老朽化が進みつつあることから、計画的な償却対象試算の更新等を進める必要があります。
③管渠改善率
　類似団体を上回る数値となり、今後は、管渠の老朽化が急激に進むことが想定されることから、ストックマネジメント計画に基づき効率的に更新を進めていく必要があります。</t>
    <rPh sb="14" eb="16">
      <t>ルイジ</t>
    </rPh>
    <rPh sb="16" eb="18">
      <t>ダンタイ</t>
    </rPh>
    <rPh sb="20" eb="21">
      <t>タカ</t>
    </rPh>
    <rPh sb="22" eb="24">
      <t>スイジュン</t>
    </rPh>
    <rPh sb="25" eb="27">
      <t>スイイ</t>
    </rPh>
    <rPh sb="32" eb="34">
      <t>シセツ</t>
    </rPh>
    <rPh sb="35" eb="38">
      <t>ロウキュウカ</t>
    </rPh>
    <rPh sb="39" eb="40">
      <t>スス</t>
    </rPh>
    <rPh sb="50" eb="53">
      <t>ケイカクテキ</t>
    </rPh>
    <rPh sb="54" eb="56">
      <t>ショウキャク</t>
    </rPh>
    <rPh sb="56" eb="58">
      <t>タイショウ</t>
    </rPh>
    <rPh sb="58" eb="60">
      <t>シサン</t>
    </rPh>
    <rPh sb="61" eb="63">
      <t>コウシン</t>
    </rPh>
    <rPh sb="63" eb="64">
      <t>トウ</t>
    </rPh>
    <rPh sb="65" eb="66">
      <t>スス</t>
    </rPh>
    <rPh sb="68" eb="70">
      <t>ヒツヨウ</t>
    </rPh>
    <rPh sb="85" eb="87">
      <t>ルイジ</t>
    </rPh>
    <rPh sb="87" eb="89">
      <t>ダンタイ</t>
    </rPh>
    <rPh sb="90" eb="92">
      <t>ウワマワ</t>
    </rPh>
    <rPh sb="93" eb="95">
      <t>スウチ</t>
    </rPh>
    <rPh sb="99" eb="101">
      <t>コンゴ</t>
    </rPh>
    <rPh sb="103" eb="105">
      <t>カンキョ</t>
    </rPh>
    <rPh sb="106" eb="109">
      <t>ロウキュウカ</t>
    </rPh>
    <rPh sb="110" eb="112">
      <t>キュウゲキ</t>
    </rPh>
    <rPh sb="113" eb="114">
      <t>スス</t>
    </rPh>
    <rPh sb="118" eb="120">
      <t>ソウテイ</t>
    </rPh>
    <rPh sb="138" eb="140">
      <t>ケイカク</t>
    </rPh>
    <rPh sb="141" eb="142">
      <t>モト</t>
    </rPh>
    <rPh sb="144" eb="147">
      <t>コウリツテキ</t>
    </rPh>
    <phoneticPr fontId="4"/>
  </si>
  <si>
    <t>　経営状況を各指標から総合的に分析をすると、単年度収支で黒字を達成し、経費回収率も100%を超えています。
　本市では、昭和47年度から下水道施設の整備に着手していることから、今後、急激な老朽化施設の増加が見込まれています。また、人口減少に伴う下水道使用料の減少も見込まれています。
　以上の状況を踏まえ、令和7年度に「富士見市公共下水道事業経営戦略」の改定を行っており、社会情勢の変化や将来の事業環境の見通しを反映した投資・財政計画を策定していることから、今後は、経営戦略及び関連計画に基づき、持続的かつ安定的な事業運営を図る必要があります。</t>
    <rPh sb="55" eb="57">
      <t>ホンシ</t>
    </rPh>
    <rPh sb="60" eb="62">
      <t>ショウワ</t>
    </rPh>
    <rPh sb="64" eb="66">
      <t>ネンド</t>
    </rPh>
    <rPh sb="68" eb="71">
      <t>ゲスイドウ</t>
    </rPh>
    <rPh sb="71" eb="73">
      <t>シセツ</t>
    </rPh>
    <rPh sb="74" eb="76">
      <t>セイビ</t>
    </rPh>
    <rPh sb="77" eb="79">
      <t>チャクシュ</t>
    </rPh>
    <rPh sb="88" eb="90">
      <t>コンゴ</t>
    </rPh>
    <rPh sb="91" eb="93">
      <t>キュウゲキ</t>
    </rPh>
    <rPh sb="94" eb="97">
      <t>ロウキュウカ</t>
    </rPh>
    <rPh sb="97" eb="99">
      <t>シセツ</t>
    </rPh>
    <rPh sb="100" eb="102">
      <t>ゾウカ</t>
    </rPh>
    <rPh sb="103" eb="105">
      <t>ミコ</t>
    </rPh>
    <rPh sb="115" eb="117">
      <t>ジンコウ</t>
    </rPh>
    <rPh sb="117" eb="119">
      <t>ゲンショウ</t>
    </rPh>
    <rPh sb="120" eb="121">
      <t>トモナ</t>
    </rPh>
    <rPh sb="122" eb="125">
      <t>ゲスイドウ</t>
    </rPh>
    <rPh sb="125" eb="128">
      <t>シヨウリョウ</t>
    </rPh>
    <rPh sb="129" eb="131">
      <t>ゲンショウ</t>
    </rPh>
    <rPh sb="132" eb="134">
      <t>ミコ</t>
    </rPh>
    <rPh sb="143" eb="145">
      <t>イジョウ</t>
    </rPh>
    <rPh sb="146" eb="148">
      <t>ジョウキョウ</t>
    </rPh>
    <rPh sb="149" eb="150">
      <t>フ</t>
    </rPh>
    <rPh sb="153" eb="155">
      <t>レイワ</t>
    </rPh>
    <rPh sb="156" eb="158">
      <t>ネンド</t>
    </rPh>
    <rPh sb="160" eb="164">
      <t>フジミシ</t>
    </rPh>
    <rPh sb="164" eb="166">
      <t>コウキョウ</t>
    </rPh>
    <rPh sb="166" eb="169">
      <t>ゲスイドウ</t>
    </rPh>
    <rPh sb="169" eb="171">
      <t>ジギョウ</t>
    </rPh>
    <rPh sb="177" eb="179">
      <t>カイテイ</t>
    </rPh>
    <rPh sb="180" eb="181">
      <t>オコナ</t>
    </rPh>
    <rPh sb="186" eb="188">
      <t>シャカイ</t>
    </rPh>
    <rPh sb="188" eb="190">
      <t>ジョウセイ</t>
    </rPh>
    <rPh sb="191" eb="193">
      <t>ヘンカ</t>
    </rPh>
    <rPh sb="194" eb="196">
      <t>ショウライ</t>
    </rPh>
    <rPh sb="197" eb="199">
      <t>ジギョウ</t>
    </rPh>
    <rPh sb="199" eb="201">
      <t>カンキョウ</t>
    </rPh>
    <rPh sb="202" eb="204">
      <t>ミトオ</t>
    </rPh>
    <rPh sb="206" eb="208">
      <t>ハンエイ</t>
    </rPh>
    <rPh sb="210" eb="212">
      <t>トウシ</t>
    </rPh>
    <rPh sb="213" eb="215">
      <t>ザイセイ</t>
    </rPh>
    <rPh sb="215" eb="217">
      <t>ケイカク</t>
    </rPh>
    <rPh sb="218" eb="220">
      <t>サクテイ</t>
    </rPh>
    <rPh sb="229" eb="231">
      <t>コンゴ</t>
    </rPh>
    <rPh sb="233" eb="235">
      <t>ケイエイ</t>
    </rPh>
    <rPh sb="235" eb="237">
      <t>センリャク</t>
    </rPh>
    <rPh sb="237" eb="238">
      <t>オヨ</t>
    </rPh>
    <rPh sb="239" eb="241">
      <t>カンレン</t>
    </rPh>
    <rPh sb="241" eb="243">
      <t>ケイカク</t>
    </rPh>
    <rPh sb="244" eb="245">
      <t>モト</t>
    </rPh>
    <rPh sb="248" eb="251">
      <t>ジゾクテキ</t>
    </rPh>
    <rPh sb="253" eb="256">
      <t>アンテイテキ</t>
    </rPh>
    <rPh sb="257" eb="259">
      <t>ジギョウ</t>
    </rPh>
    <rPh sb="259" eb="261">
      <t>ウンエイ</t>
    </rPh>
    <rPh sb="262" eb="263">
      <t>ハカ</t>
    </rPh>
    <rPh sb="264" eb="266">
      <t>ヒツヨウ</t>
    </rPh>
    <phoneticPr fontId="4"/>
  </si>
  <si>
    <t>①経常収支比率
　100％以上で推移し、類似団体を上回る数値となりましたが、将来的には、維持管理費の増大及び使用料収入の減少が予想されることから、効率的かつ効果的な事業運営を進める必要があります。
③流動比率
　類似団体を上回る数値となっており、短期的な債務に対する支払能力を確保できています。
④企業債残高対事業規模比率
　比率は減少した一方、企業債残高は微増しており、今後は世代間負担を踏まえた企業債残高水準を検証する必要があります。
⑤経費回収率
　100％を上回り、使用料で回収すべき経費を賄うことができていますが、今後は、流域下水道の処理単価見直しにより、維持管理費の増大が見込まれることから、適正な下水道使用料水準について検討する必要があります。
⑥汚水処理原価
　類似団体を下回る数値となりましたが、今後は、流域下水道の処理単価見直しにより、維持管理費の増大が見込まれることから、費用削減のため、不明水対策等に取り組む必要があります。
⑧水洗化率
　市街化区域は、私道等の一部区域を除きほぼ公共下水道整備が完了している状況にあり、類似団体を上回る数値となっています。引き続き、水洗化促進活動に取り組み、水洗化率の向上を図る必要があります。</t>
    <rPh sb="13" eb="15">
      <t>イジョウ</t>
    </rPh>
    <rPh sb="16" eb="18">
      <t>スイイ</t>
    </rPh>
    <rPh sb="20" eb="22">
      <t>ルイジ</t>
    </rPh>
    <rPh sb="22" eb="24">
      <t>ダンタイ</t>
    </rPh>
    <rPh sb="25" eb="27">
      <t>ウワマワ</t>
    </rPh>
    <rPh sb="28" eb="30">
      <t>スウチ</t>
    </rPh>
    <rPh sb="38" eb="41">
      <t>ショウライテキ</t>
    </rPh>
    <rPh sb="44" eb="46">
      <t>イジ</t>
    </rPh>
    <rPh sb="46" eb="49">
      <t>カンリヒ</t>
    </rPh>
    <rPh sb="50" eb="52">
      <t>ゾウダイ</t>
    </rPh>
    <rPh sb="52" eb="53">
      <t>オヨ</t>
    </rPh>
    <rPh sb="54" eb="57">
      <t>シヨウリョウ</t>
    </rPh>
    <rPh sb="57" eb="59">
      <t>シュウニュウ</t>
    </rPh>
    <rPh sb="60" eb="62">
      <t>ゲンショウ</t>
    </rPh>
    <rPh sb="63" eb="65">
      <t>ヨソウ</t>
    </rPh>
    <rPh sb="87" eb="88">
      <t>スス</t>
    </rPh>
    <rPh sb="90" eb="92">
      <t>ヒツヨウ</t>
    </rPh>
    <rPh sb="106" eb="108">
      <t>ルイジ</t>
    </rPh>
    <rPh sb="108" eb="110">
      <t>ダンタイ</t>
    </rPh>
    <rPh sb="111" eb="113">
      <t>ウワマワ</t>
    </rPh>
    <rPh sb="114" eb="116">
      <t>スウチ</t>
    </rPh>
    <rPh sb="138" eb="140">
      <t>カクホ</t>
    </rPh>
    <rPh sb="163" eb="165">
      <t>ヒリツ</t>
    </rPh>
    <rPh sb="166" eb="168">
      <t>ゲンショウ</t>
    </rPh>
    <rPh sb="170" eb="172">
      <t>イッポウ</t>
    </rPh>
    <rPh sb="179" eb="181">
      <t>ビゾウ</t>
    </rPh>
    <rPh sb="189" eb="192">
      <t>セダイカン</t>
    </rPh>
    <rPh sb="192" eb="194">
      <t>フタン</t>
    </rPh>
    <rPh sb="195" eb="196">
      <t>フ</t>
    </rPh>
    <rPh sb="199" eb="201">
      <t>キギョウ</t>
    </rPh>
    <rPh sb="201" eb="202">
      <t>サイ</t>
    </rPh>
    <rPh sb="202" eb="204">
      <t>ザンダカ</t>
    </rPh>
    <rPh sb="204" eb="206">
      <t>スイジュン</t>
    </rPh>
    <rPh sb="207" eb="209">
      <t>ケンショウ</t>
    </rPh>
    <rPh sb="262" eb="264">
      <t>コンゴ</t>
    </rPh>
    <rPh sb="266" eb="268">
      <t>リュウイキ</t>
    </rPh>
    <rPh sb="268" eb="271">
      <t>ゲスイドウ</t>
    </rPh>
    <rPh sb="272" eb="274">
      <t>ショリ</t>
    </rPh>
    <rPh sb="274" eb="276">
      <t>タンカ</t>
    </rPh>
    <rPh sb="276" eb="278">
      <t>ミナオ</t>
    </rPh>
    <rPh sb="283" eb="285">
      <t>イジ</t>
    </rPh>
    <rPh sb="285" eb="288">
      <t>カンリヒ</t>
    </rPh>
    <rPh sb="289" eb="291">
      <t>ゾウダイ</t>
    </rPh>
    <rPh sb="292" eb="294">
      <t>ミコ</t>
    </rPh>
    <rPh sb="302" eb="304">
      <t>テキセイ</t>
    </rPh>
    <rPh sb="305" eb="308">
      <t>ゲスイドウ</t>
    </rPh>
    <rPh sb="308" eb="311">
      <t>シヨウリョウ</t>
    </rPh>
    <rPh sb="311" eb="313">
      <t>スイジュン</t>
    </rPh>
    <rPh sb="317" eb="319">
      <t>ケントウ</t>
    </rPh>
    <rPh sb="321" eb="323">
      <t>ヒツヨウ</t>
    </rPh>
    <rPh sb="329" eb="332">
      <t>ゲスイドウ</t>
    </rPh>
    <rPh sb="339" eb="341">
      <t>ルイジ</t>
    </rPh>
    <rPh sb="341" eb="343">
      <t>ダンタイ</t>
    </rPh>
    <rPh sb="344" eb="346">
      <t>シタマワ</t>
    </rPh>
    <rPh sb="347" eb="349">
      <t>スウチ</t>
    </rPh>
    <rPh sb="357" eb="359">
      <t>コンゴ</t>
    </rPh>
    <rPh sb="361" eb="363">
      <t>リュウイキ</t>
    </rPh>
    <rPh sb="363" eb="366">
      <t>ゲスイドウ</t>
    </rPh>
    <rPh sb="367" eb="369">
      <t>ショリ</t>
    </rPh>
    <rPh sb="369" eb="371">
      <t>タンカ</t>
    </rPh>
    <rPh sb="371" eb="373">
      <t>ミナオ</t>
    </rPh>
    <rPh sb="378" eb="383">
      <t>イジカンリヒ</t>
    </rPh>
    <rPh sb="384" eb="386">
      <t>ゾウダイ</t>
    </rPh>
    <rPh sb="387" eb="389">
      <t>ミコ</t>
    </rPh>
    <rPh sb="397" eb="399">
      <t>ヒヨウ</t>
    </rPh>
    <rPh sb="399" eb="401">
      <t>サクゲン</t>
    </rPh>
    <rPh sb="405" eb="407">
      <t>フメイ</t>
    </rPh>
    <rPh sb="407" eb="408">
      <t>スイ</t>
    </rPh>
    <rPh sb="408" eb="410">
      <t>タイサク</t>
    </rPh>
    <rPh sb="410" eb="411">
      <t>トウ</t>
    </rPh>
    <rPh sb="412" eb="413">
      <t>ト</t>
    </rPh>
    <rPh sb="414" eb="415">
      <t>ク</t>
    </rPh>
    <rPh sb="416" eb="418">
      <t>ヒツヨウ</t>
    </rPh>
    <rPh sb="472" eb="474">
      <t>ルイジ</t>
    </rPh>
    <rPh sb="474" eb="476">
      <t>ダンタイ</t>
    </rPh>
    <rPh sb="477" eb="479">
      <t>ウワマワ</t>
    </rPh>
    <rPh sb="480" eb="482">
      <t>スウチ</t>
    </rPh>
    <rPh sb="490" eb="491">
      <t>ヒ</t>
    </rPh>
    <rPh sb="492" eb="493">
      <t>ツヅ</t>
    </rPh>
    <rPh sb="503" eb="504">
      <t>ト</t>
    </rPh>
    <rPh sb="505" eb="506">
      <t>ク</t>
    </rPh>
    <rPh sb="518" eb="52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</si>
</sst>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0.21</c:v>
                </c:pt>
              </c:numCache>
            </c:numRef>
          </c:val>
          <c:extLst>
            <c:ext xmlns:c16="http://schemas.microsoft.com/office/drawing/2014/chart" uri="{C3380CC4-5D6E-409C-BE32-E72D297353CC}">
              <c16:uniqueId val="{00000000-4CCC-4BE2-B223-64573C8026D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4CCC-4BE2-B223-64573C8026D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B6-4BD6-8197-CE026C90D6D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DCB6-4BD6-8197-CE026C90D6D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99.32</c:v>
                </c:pt>
                <c:pt idx="1">
                  <c:v>99.38</c:v>
                </c:pt>
                <c:pt idx="2">
                  <c:v>99.38</c:v>
                </c:pt>
                <c:pt idx="3">
                  <c:v>99.46</c:v>
                </c:pt>
                <c:pt idx="4">
                  <c:v>99.41</c:v>
                </c:pt>
              </c:numCache>
            </c:numRef>
          </c:val>
          <c:extLst>
            <c:ext xmlns:c16="http://schemas.microsoft.com/office/drawing/2014/chart" uri="{C3380CC4-5D6E-409C-BE32-E72D297353CC}">
              <c16:uniqueId val="{00000000-9EE2-4999-AA07-07CC7251285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9EE2-4999-AA07-07CC7251285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113.09</c:v>
                </c:pt>
                <c:pt idx="1">
                  <c:v>116.14</c:v>
                </c:pt>
                <c:pt idx="2">
                  <c:v>112.85</c:v>
                </c:pt>
                <c:pt idx="3">
                  <c:v>114.55</c:v>
                </c:pt>
                <c:pt idx="4">
                  <c:v>108.61</c:v>
                </c:pt>
              </c:numCache>
            </c:numRef>
          </c:val>
          <c:extLst>
            <c:ext xmlns:c16="http://schemas.microsoft.com/office/drawing/2014/chart" uri="{C3380CC4-5D6E-409C-BE32-E72D297353CC}">
              <c16:uniqueId val="{00000000-B9FF-4B5F-9DC0-EDAA1E453D3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B9FF-4B5F-9DC0-EDAA1E453D3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48.25</c:v>
                </c:pt>
                <c:pt idx="1">
                  <c:v>49.41</c:v>
                </c:pt>
                <c:pt idx="2">
                  <c:v>50.5</c:v>
                </c:pt>
                <c:pt idx="3">
                  <c:v>52.32</c:v>
                </c:pt>
                <c:pt idx="4">
                  <c:v>52.22</c:v>
                </c:pt>
              </c:numCache>
            </c:numRef>
          </c:val>
          <c:extLst>
            <c:ext xmlns:c16="http://schemas.microsoft.com/office/drawing/2014/chart" uri="{C3380CC4-5D6E-409C-BE32-E72D297353CC}">
              <c16:uniqueId val="{00000000-45CA-4388-8319-29CD8187C2D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45CA-4388-8319-29CD8187C2D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DD-4F42-BBCE-9341A10146E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39DD-4F42-BBCE-9341A10146E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6A-4377-A3AC-DA63998BC1B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6C6A-4377-A3AC-DA63998BC1B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87.96</c:v>
                </c:pt>
                <c:pt idx="1">
                  <c:v>107.29</c:v>
                </c:pt>
                <c:pt idx="2">
                  <c:v>149.04</c:v>
                </c:pt>
                <c:pt idx="3">
                  <c:v>178.95</c:v>
                </c:pt>
                <c:pt idx="4">
                  <c:v>191.73</c:v>
                </c:pt>
              </c:numCache>
            </c:numRef>
          </c:val>
          <c:extLst>
            <c:ext xmlns:c16="http://schemas.microsoft.com/office/drawing/2014/chart" uri="{C3380CC4-5D6E-409C-BE32-E72D297353CC}">
              <c16:uniqueId val="{00000000-3AD1-4FC9-A18D-06E7FA85468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3AD1-4FC9-A18D-06E7FA85468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338.73</c:v>
                </c:pt>
                <c:pt idx="1">
                  <c:v>298.45999999999998</c:v>
                </c:pt>
                <c:pt idx="2">
                  <c:v>274.22000000000003</c:v>
                </c:pt>
                <c:pt idx="3">
                  <c:v>279.79000000000002</c:v>
                </c:pt>
                <c:pt idx="4">
                  <c:v>261.47000000000003</c:v>
                </c:pt>
              </c:numCache>
            </c:numRef>
          </c:val>
          <c:extLst>
            <c:ext xmlns:c16="http://schemas.microsoft.com/office/drawing/2014/chart" uri="{C3380CC4-5D6E-409C-BE32-E72D297353CC}">
              <c16:uniqueId val="{00000000-614B-4849-B424-C19CBD2BE1B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614B-4849-B424-C19CBD2BE1B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106.67</c:v>
                </c:pt>
                <c:pt idx="1">
                  <c:v>112.24</c:v>
                </c:pt>
                <c:pt idx="2">
                  <c:v>107.35</c:v>
                </c:pt>
                <c:pt idx="3">
                  <c:v>109.49</c:v>
                </c:pt>
                <c:pt idx="4">
                  <c:v>103.47</c:v>
                </c:pt>
              </c:numCache>
            </c:numRef>
          </c:val>
          <c:extLst>
            <c:ext xmlns:c16="http://schemas.microsoft.com/office/drawing/2014/chart" uri="{C3380CC4-5D6E-409C-BE32-E72D297353CC}">
              <c16:uniqueId val="{00000000-AD60-4CEE-8D3F-192345E7AAE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AD60-4CEE-8D3F-192345E7AAE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82.21</c:v>
                </c:pt>
                <c:pt idx="1">
                  <c:v>78.47</c:v>
                </c:pt>
                <c:pt idx="2">
                  <c:v>82.25</c:v>
                </c:pt>
                <c:pt idx="3">
                  <c:v>80.98</c:v>
                </c:pt>
                <c:pt idx="4">
                  <c:v>85.95</c:v>
                </c:pt>
              </c:numCache>
            </c:numRef>
          </c:val>
          <c:extLst>
            <c:ext xmlns:c16="http://schemas.microsoft.com/office/drawing/2014/chart" uri="{C3380CC4-5D6E-409C-BE32-E72D297353CC}">
              <c16:uniqueId val="{00000000-CDBA-4FE8-AC97-7448DCEED53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CDBA-4FE8-AC97-7448DCEED53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5" zoomScaleNormal="100" workbookViewId="0">
      <selection activeCell="CF23" sqref="CF2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埼玉県　富士見市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Aa</v>
      </c>
      <c r="X8" s="64"/>
      <c r="Y8" s="64"/>
      <c r="Z8" s="64"/>
      <c r="AA8" s="64"/>
      <c r="AB8" s="64"/>
      <c r="AC8" s="64"/>
      <c r="AD8" s="65" t="str">
        <f>データ!$M$6</f>
        <v>非設置</v>
      </c>
      <c r="AE8" s="65"/>
      <c r="AF8" s="65"/>
      <c r="AG8" s="65"/>
      <c r="AH8" s="65"/>
      <c r="AI8" s="65"/>
      <c r="AJ8" s="65"/>
      <c r="AK8" s="3"/>
      <c r="AL8" s="45">
        <f>データ!S6</f>
        <v>113404</v>
      </c>
      <c r="AM8" s="45"/>
      <c r="AN8" s="45"/>
      <c r="AO8" s="45"/>
      <c r="AP8" s="45"/>
      <c r="AQ8" s="45"/>
      <c r="AR8" s="45"/>
      <c r="AS8" s="45"/>
      <c r="AT8" s="44">
        <f>データ!T6</f>
        <v>19.77</v>
      </c>
      <c r="AU8" s="44"/>
      <c r="AV8" s="44"/>
      <c r="AW8" s="44"/>
      <c r="AX8" s="44"/>
      <c r="AY8" s="44"/>
      <c r="AZ8" s="44"/>
      <c r="BA8" s="44"/>
      <c r="BB8" s="44">
        <f>データ!U6</f>
        <v>5736.17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77.16</v>
      </c>
      <c r="J10" s="44"/>
      <c r="K10" s="44"/>
      <c r="L10" s="44"/>
      <c r="M10" s="44"/>
      <c r="N10" s="44"/>
      <c r="O10" s="44"/>
      <c r="P10" s="44">
        <f>データ!P6</f>
        <v>95.2</v>
      </c>
      <c r="Q10" s="44"/>
      <c r="R10" s="44"/>
      <c r="S10" s="44"/>
      <c r="T10" s="44"/>
      <c r="U10" s="44"/>
      <c r="V10" s="44"/>
      <c r="W10" s="44">
        <f>データ!Q6</f>
        <v>83.12</v>
      </c>
      <c r="X10" s="44"/>
      <c r="Y10" s="44"/>
      <c r="Z10" s="44"/>
      <c r="AA10" s="44"/>
      <c r="AB10" s="44"/>
      <c r="AC10" s="44"/>
      <c r="AD10" s="45">
        <f>データ!R6</f>
        <v>1650</v>
      </c>
      <c r="AE10" s="45"/>
      <c r="AF10" s="45"/>
      <c r="AG10" s="45"/>
      <c r="AH10" s="45"/>
      <c r="AI10" s="45"/>
      <c r="AJ10" s="45"/>
      <c r="AK10" s="2"/>
      <c r="AL10" s="45">
        <f>データ!V6</f>
        <v>108011</v>
      </c>
      <c r="AM10" s="45"/>
      <c r="AN10" s="45"/>
      <c r="AO10" s="45"/>
      <c r="AP10" s="45"/>
      <c r="AQ10" s="45"/>
      <c r="AR10" s="45"/>
      <c r="AS10" s="45"/>
      <c r="AT10" s="44">
        <f>データ!W6</f>
        <v>8.5399999999999991</v>
      </c>
      <c r="AU10" s="44"/>
      <c r="AV10" s="44"/>
      <c r="AW10" s="44"/>
      <c r="AX10" s="44"/>
      <c r="AY10" s="44"/>
      <c r="AZ10" s="44"/>
      <c r="BA10" s="44"/>
      <c r="BB10" s="44">
        <f>データ!X6</f>
        <v>12647.66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jzB10O8GN4qJ3Q8fjJ0wb1+vq0TY/UPxgR5fesVPpqKWvkuF/59ilId61m+vAy8MWr8iZJE4Noi7hDRB97UYQ==" saltValue="UAB81fuGpb8Kv/K62NmhH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112356</v>
      </c>
      <c r="D6" s="19">
        <f t="shared" si="3"/>
        <v>46</v>
      </c>
      <c r="E6" s="19">
        <f t="shared" si="3"/>
        <v>17</v>
      </c>
      <c r="F6" s="19">
        <f t="shared" si="3"/>
        <v>1</v>
      </c>
      <c r="G6" s="19">
        <f t="shared" si="3"/>
        <v>0</v>
      </c>
      <c r="H6" s="19" t="str">
        <f t="shared" si="3"/>
        <v>埼玉県　富士見市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77.16</v>
      </c>
      <c r="P6" s="20">
        <f t="shared" si="3"/>
        <v>95.2</v>
      </c>
      <c r="Q6" s="20">
        <f t="shared" si="3"/>
        <v>83.12</v>
      </c>
      <c r="R6" s="20">
        <f t="shared" si="3"/>
        <v>1650</v>
      </c>
      <c r="S6" s="20">
        <f t="shared" si="3"/>
        <v>113404</v>
      </c>
      <c r="T6" s="20">
        <f t="shared" si="3"/>
        <v>19.77</v>
      </c>
      <c r="U6" s="20">
        <f t="shared" si="3"/>
        <v>5736.17</v>
      </c>
      <c r="V6" s="20">
        <f t="shared" si="3"/>
        <v>108011</v>
      </c>
      <c r="W6" s="20">
        <f t="shared" si="3"/>
        <v>8.5399999999999991</v>
      </c>
      <c r="X6" s="20">
        <f t="shared" si="3"/>
        <v>12647.66</v>
      </c>
      <c r="Y6" s="21">
        <f>IF(Y7="",NA(),Y7)</f>
        <v>113.09</v>
      </c>
      <c r="Z6" s="21">
        <f t="shared" ref="Z6:AH6" si="4">IF(Z7="",NA(),Z7)</f>
        <v>116.14</v>
      </c>
      <c r="AA6" s="21">
        <f t="shared" si="4"/>
        <v>112.85</v>
      </c>
      <c r="AB6" s="21">
        <f t="shared" si="4"/>
        <v>114.55</v>
      </c>
      <c r="AC6" s="21">
        <f t="shared" si="4"/>
        <v>108.61</v>
      </c>
      <c r="AD6" s="21">
        <f t="shared" si="4"/>
        <v>107.09</v>
      </c>
      <c r="AE6" s="21">
        <f t="shared" si="4"/>
        <v>107.96</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1">
        <f t="shared" si="5"/>
        <v>0.59</v>
      </c>
      <c r="AP6" s="21">
        <f t="shared" si="5"/>
        <v>0.68</v>
      </c>
      <c r="AQ6" s="21">
        <f t="shared" si="5"/>
        <v>0.9</v>
      </c>
      <c r="AR6" s="21">
        <f t="shared" si="5"/>
        <v>1.19</v>
      </c>
      <c r="AS6" s="21">
        <f t="shared" si="5"/>
        <v>1.4</v>
      </c>
      <c r="AT6" s="20" t="str">
        <f>IF(AT7="","",IF(AT7="-","【-】","【"&amp;SUBSTITUTE(TEXT(AT7,"#,##0.00"),"-","△")&amp;"】"))</f>
        <v>【3.12】</v>
      </c>
      <c r="AU6" s="21">
        <f>IF(AU7="",NA(),AU7)</f>
        <v>87.96</v>
      </c>
      <c r="AV6" s="21">
        <f t="shared" ref="AV6:BD6" si="6">IF(AV7="",NA(),AV7)</f>
        <v>107.29</v>
      </c>
      <c r="AW6" s="21">
        <f t="shared" si="6"/>
        <v>149.04</v>
      </c>
      <c r="AX6" s="21">
        <f t="shared" si="6"/>
        <v>178.95</v>
      </c>
      <c r="AY6" s="21">
        <f t="shared" si="6"/>
        <v>191.73</v>
      </c>
      <c r="AZ6" s="21">
        <f t="shared" si="6"/>
        <v>77.72</v>
      </c>
      <c r="BA6" s="21">
        <f t="shared" si="6"/>
        <v>86.61</v>
      </c>
      <c r="BB6" s="21">
        <f t="shared" si="6"/>
        <v>100.73</v>
      </c>
      <c r="BC6" s="21">
        <f t="shared" si="6"/>
        <v>108.7</v>
      </c>
      <c r="BD6" s="21">
        <f t="shared" si="6"/>
        <v>120.78</v>
      </c>
      <c r="BE6" s="20" t="str">
        <f>IF(BE7="","",IF(BE7="-","【-】","【"&amp;SUBSTITUTE(TEXT(BE7,"#,##0.00"),"-","△")&amp;"】"))</f>
        <v>【82.75】</v>
      </c>
      <c r="BF6" s="21">
        <f>IF(BF7="",NA(),BF7)</f>
        <v>338.73</v>
      </c>
      <c r="BG6" s="21">
        <f t="shared" ref="BG6:BO6" si="7">IF(BG7="",NA(),BG7)</f>
        <v>298.45999999999998</v>
      </c>
      <c r="BH6" s="21">
        <f t="shared" si="7"/>
        <v>274.22000000000003</v>
      </c>
      <c r="BI6" s="21">
        <f t="shared" si="7"/>
        <v>279.79000000000002</v>
      </c>
      <c r="BJ6" s="21">
        <f t="shared" si="7"/>
        <v>261.47000000000003</v>
      </c>
      <c r="BK6" s="21">
        <f t="shared" si="7"/>
        <v>485.6</v>
      </c>
      <c r="BL6" s="21">
        <f t="shared" si="7"/>
        <v>463.93</v>
      </c>
      <c r="BM6" s="21">
        <f t="shared" si="7"/>
        <v>481.88</v>
      </c>
      <c r="BN6" s="21">
        <f t="shared" si="7"/>
        <v>460.03</v>
      </c>
      <c r="BO6" s="21">
        <f t="shared" si="7"/>
        <v>447.27</v>
      </c>
      <c r="BP6" s="20" t="str">
        <f>IF(BP7="","",IF(BP7="-","【-】","【"&amp;SUBSTITUTE(TEXT(BP7,"#,##0.00"),"-","△")&amp;"】"))</f>
        <v>【602.56】</v>
      </c>
      <c r="BQ6" s="21">
        <f>IF(BQ7="",NA(),BQ7)</f>
        <v>106.67</v>
      </c>
      <c r="BR6" s="21">
        <f t="shared" ref="BR6:BZ6" si="8">IF(BR7="",NA(),BR7)</f>
        <v>112.24</v>
      </c>
      <c r="BS6" s="21">
        <f t="shared" si="8"/>
        <v>107.35</v>
      </c>
      <c r="BT6" s="21">
        <f t="shared" si="8"/>
        <v>109.49</v>
      </c>
      <c r="BU6" s="21">
        <f t="shared" si="8"/>
        <v>103.47</v>
      </c>
      <c r="BV6" s="21">
        <f t="shared" si="8"/>
        <v>99.95</v>
      </c>
      <c r="BW6" s="21">
        <f t="shared" si="8"/>
        <v>103.4</v>
      </c>
      <c r="BX6" s="21">
        <f t="shared" si="8"/>
        <v>101.87</v>
      </c>
      <c r="BY6" s="21">
        <f t="shared" si="8"/>
        <v>101.33</v>
      </c>
      <c r="BZ6" s="21">
        <f t="shared" si="8"/>
        <v>101.5</v>
      </c>
      <c r="CA6" s="20" t="str">
        <f>IF(CA7="","",IF(CA7="-","【-】","【"&amp;SUBSTITUTE(TEXT(CA7,"#,##0.00"),"-","△")&amp;"】"))</f>
        <v>【97.94】</v>
      </c>
      <c r="CB6" s="21">
        <f>IF(CB7="",NA(),CB7)</f>
        <v>82.21</v>
      </c>
      <c r="CC6" s="21">
        <f t="shared" ref="CC6:CK6" si="9">IF(CC7="",NA(),CC7)</f>
        <v>78.47</v>
      </c>
      <c r="CD6" s="21">
        <f t="shared" si="9"/>
        <v>82.25</v>
      </c>
      <c r="CE6" s="21">
        <f t="shared" si="9"/>
        <v>80.98</v>
      </c>
      <c r="CF6" s="21">
        <f t="shared" si="9"/>
        <v>85.95</v>
      </c>
      <c r="CG6" s="21">
        <f t="shared" si="9"/>
        <v>110.21</v>
      </c>
      <c r="CH6" s="21">
        <f t="shared" si="9"/>
        <v>110.26</v>
      </c>
      <c r="CI6" s="21">
        <f t="shared" si="9"/>
        <v>111.88</v>
      </c>
      <c r="CJ6" s="21">
        <f t="shared" si="9"/>
        <v>114.16</v>
      </c>
      <c r="CK6" s="21">
        <f t="shared" si="9"/>
        <v>114.28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99.32</v>
      </c>
      <c r="CY6" s="21">
        <f t="shared" ref="CY6:DG6" si="11">IF(CY7="",NA(),CY7)</f>
        <v>99.38</v>
      </c>
      <c r="CZ6" s="21">
        <f t="shared" si="11"/>
        <v>99.38</v>
      </c>
      <c r="DA6" s="21">
        <f t="shared" si="11"/>
        <v>99.46</v>
      </c>
      <c r="DB6" s="21">
        <f t="shared" si="11"/>
        <v>99.41</v>
      </c>
      <c r="DC6" s="21">
        <f t="shared" si="11"/>
        <v>97.7</v>
      </c>
      <c r="DD6" s="21">
        <f t="shared" si="11"/>
        <v>97.59</v>
      </c>
      <c r="DE6" s="21">
        <f t="shared" si="11"/>
        <v>97.53</v>
      </c>
      <c r="DF6" s="21">
        <f t="shared" si="11"/>
        <v>97.54</v>
      </c>
      <c r="DG6" s="21">
        <f t="shared" si="11"/>
        <v>97.51</v>
      </c>
      <c r="DH6" s="20" t="str">
        <f>IF(DH7="","",IF(DH7="-","【-】","【"&amp;SUBSTITUTE(TEXT(DH7,"#,##0.00"),"-","△")&amp;"】"))</f>
        <v>【96.00】</v>
      </c>
      <c r="DI6" s="21">
        <f>IF(DI7="",NA(),DI7)</f>
        <v>48.25</v>
      </c>
      <c r="DJ6" s="21">
        <f t="shared" ref="DJ6:DR6" si="12">IF(DJ7="",NA(),DJ7)</f>
        <v>49.41</v>
      </c>
      <c r="DK6" s="21">
        <f t="shared" si="12"/>
        <v>50.5</v>
      </c>
      <c r="DL6" s="21">
        <f t="shared" si="12"/>
        <v>52.32</v>
      </c>
      <c r="DM6" s="21">
        <f t="shared" si="12"/>
        <v>52.22</v>
      </c>
      <c r="DN6" s="21">
        <f t="shared" si="12"/>
        <v>23.38</v>
      </c>
      <c r="DO6" s="21">
        <f t="shared" si="12"/>
        <v>24.59</v>
      </c>
      <c r="DP6" s="21">
        <f t="shared" si="12"/>
        <v>26.87</v>
      </c>
      <c r="DQ6" s="21">
        <f t="shared" si="12"/>
        <v>29.31</v>
      </c>
      <c r="DR6" s="21">
        <f t="shared" si="12"/>
        <v>31.67</v>
      </c>
      <c r="DS6" s="20" t="str">
        <f>IF(DS7="","",IF(DS7="-","【-】","【"&amp;SUBSTITUTE(TEXT(DS7,"#,##0.00"),"-","△")&amp;"】"))</f>
        <v>【42.20】</v>
      </c>
      <c r="DT6" s="20">
        <f>IF(DT7="",NA(),DT7)</f>
        <v>0</v>
      </c>
      <c r="DU6" s="20">
        <f t="shared" ref="DU6:EC6" si="13">IF(DU7="",NA(),DU7)</f>
        <v>0</v>
      </c>
      <c r="DV6" s="20">
        <f t="shared" si="13"/>
        <v>0</v>
      </c>
      <c r="DW6" s="20">
        <f t="shared" si="13"/>
        <v>0</v>
      </c>
      <c r="DX6" s="20">
        <f t="shared" si="13"/>
        <v>0</v>
      </c>
      <c r="DY6" s="21">
        <f t="shared" si="13"/>
        <v>8.1999999999999993</v>
      </c>
      <c r="DZ6" s="21">
        <f t="shared" si="13"/>
        <v>9.43</v>
      </c>
      <c r="EA6" s="21">
        <f t="shared" si="13"/>
        <v>12.4</v>
      </c>
      <c r="EB6" s="21">
        <f t="shared" si="13"/>
        <v>13.81</v>
      </c>
      <c r="EC6" s="21">
        <f t="shared" si="13"/>
        <v>15.32</v>
      </c>
      <c r="ED6" s="20" t="str">
        <f>IF(ED7="","",IF(ED7="-","【-】","【"&amp;SUBSTITUTE(TEXT(ED7,"#,##0.00"),"-","△")&amp;"】"))</f>
        <v>【9.46】</v>
      </c>
      <c r="EE6" s="20">
        <f>IF(EE7="",NA(),EE7)</f>
        <v>0</v>
      </c>
      <c r="EF6" s="20">
        <f t="shared" ref="EF6:EN6" si="14">IF(EF7="",NA(),EF7)</f>
        <v>0</v>
      </c>
      <c r="EG6" s="20">
        <f t="shared" si="14"/>
        <v>0</v>
      </c>
      <c r="EH6" s="20">
        <f t="shared" si="14"/>
        <v>0</v>
      </c>
      <c r="EI6" s="21">
        <f t="shared" si="14"/>
        <v>0.21</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15">
      <c r="A7" s="14"/>
      <c r="B7" s="23">
        <v>2024</v>
      </c>
      <c r="C7" s="23">
        <v>112356</v>
      </c>
      <c r="D7" s="23">
        <v>46</v>
      </c>
      <c r="E7" s="23">
        <v>17</v>
      </c>
      <c r="F7" s="23">
        <v>1</v>
      </c>
      <c r="G7" s="23">
        <v>0</v>
      </c>
      <c r="H7" s="23" t="s">
        <v>96</v>
      </c>
      <c r="I7" s="23" t="s">
        <v>97</v>
      </c>
      <c r="J7" s="23" t="s">
        <v>98</v>
      </c>
      <c r="K7" s="23" t="s">
        <v>99</v>
      </c>
      <c r="L7" s="23" t="s">
        <v>100</v>
      </c>
      <c r="M7" s="23" t="s">
        <v>101</v>
      </c>
      <c r="N7" s="24" t="s">
        <v>102</v>
      </c>
      <c r="O7" s="24">
        <v>77.16</v>
      </c>
      <c r="P7" s="24">
        <v>95.2</v>
      </c>
      <c r="Q7" s="24">
        <v>83.12</v>
      </c>
      <c r="R7" s="24">
        <v>1650</v>
      </c>
      <c r="S7" s="24">
        <v>113404</v>
      </c>
      <c r="T7" s="24">
        <v>19.77</v>
      </c>
      <c r="U7" s="24">
        <v>5736.17</v>
      </c>
      <c r="V7" s="24">
        <v>108011</v>
      </c>
      <c r="W7" s="24">
        <v>8.5399999999999991</v>
      </c>
      <c r="X7" s="24">
        <v>12647.66</v>
      </c>
      <c r="Y7" s="24">
        <v>113.09</v>
      </c>
      <c r="Z7" s="24">
        <v>116.14</v>
      </c>
      <c r="AA7" s="24">
        <v>112.85</v>
      </c>
      <c r="AB7" s="24">
        <v>114.55</v>
      </c>
      <c r="AC7" s="24">
        <v>108.61</v>
      </c>
      <c r="AD7" s="24">
        <v>107.09</v>
      </c>
      <c r="AE7" s="24">
        <v>107.96</v>
      </c>
      <c r="AF7" s="24">
        <v>107.29</v>
      </c>
      <c r="AG7" s="24">
        <v>106.58</v>
      </c>
      <c r="AH7" s="24">
        <v>106.8</v>
      </c>
      <c r="AI7" s="24">
        <v>105.36</v>
      </c>
      <c r="AJ7" s="24">
        <v>0</v>
      </c>
      <c r="AK7" s="24">
        <v>0</v>
      </c>
      <c r="AL7" s="24">
        <v>0</v>
      </c>
      <c r="AM7" s="24">
        <v>0</v>
      </c>
      <c r="AN7" s="24">
        <v>0</v>
      </c>
      <c r="AO7" s="24">
        <v>0.59</v>
      </c>
      <c r="AP7" s="24">
        <v>0.68</v>
      </c>
      <c r="AQ7" s="24">
        <v>0.9</v>
      </c>
      <c r="AR7" s="24">
        <v>1.19</v>
      </c>
      <c r="AS7" s="24">
        <v>1.4</v>
      </c>
      <c r="AT7" s="24">
        <v>3.12</v>
      </c>
      <c r="AU7" s="24">
        <v>87.96</v>
      </c>
      <c r="AV7" s="24">
        <v>107.29</v>
      </c>
      <c r="AW7" s="24">
        <v>149.04</v>
      </c>
      <c r="AX7" s="24">
        <v>178.95</v>
      </c>
      <c r="AY7" s="24">
        <v>191.73</v>
      </c>
      <c r="AZ7" s="24">
        <v>77.72</v>
      </c>
      <c r="BA7" s="24">
        <v>86.61</v>
      </c>
      <c r="BB7" s="24">
        <v>100.73</v>
      </c>
      <c r="BC7" s="24">
        <v>108.7</v>
      </c>
      <c r="BD7" s="24">
        <v>120.78</v>
      </c>
      <c r="BE7" s="24">
        <v>82.75</v>
      </c>
      <c r="BF7" s="24">
        <v>338.73</v>
      </c>
      <c r="BG7" s="24">
        <v>298.45999999999998</v>
      </c>
      <c r="BH7" s="24">
        <v>274.22000000000003</v>
      </c>
      <c r="BI7" s="24">
        <v>279.79000000000002</v>
      </c>
      <c r="BJ7" s="24">
        <v>261.47000000000003</v>
      </c>
      <c r="BK7" s="24">
        <v>485.6</v>
      </c>
      <c r="BL7" s="24">
        <v>463.93</v>
      </c>
      <c r="BM7" s="24">
        <v>481.88</v>
      </c>
      <c r="BN7" s="24">
        <v>460.03</v>
      </c>
      <c r="BO7" s="24">
        <v>447.27</v>
      </c>
      <c r="BP7" s="24">
        <v>602.55999999999995</v>
      </c>
      <c r="BQ7" s="24">
        <v>106.67</v>
      </c>
      <c r="BR7" s="24">
        <v>112.24</v>
      </c>
      <c r="BS7" s="24">
        <v>107.35</v>
      </c>
      <c r="BT7" s="24">
        <v>109.49</v>
      </c>
      <c r="BU7" s="24">
        <v>103.47</v>
      </c>
      <c r="BV7" s="24">
        <v>99.95</v>
      </c>
      <c r="BW7" s="24">
        <v>103.4</v>
      </c>
      <c r="BX7" s="24">
        <v>101.87</v>
      </c>
      <c r="BY7" s="24">
        <v>101.33</v>
      </c>
      <c r="BZ7" s="24">
        <v>101.5</v>
      </c>
      <c r="CA7" s="24">
        <v>97.94</v>
      </c>
      <c r="CB7" s="24">
        <v>82.21</v>
      </c>
      <c r="CC7" s="24">
        <v>78.47</v>
      </c>
      <c r="CD7" s="24">
        <v>82.25</v>
      </c>
      <c r="CE7" s="24">
        <v>80.98</v>
      </c>
      <c r="CF7" s="24">
        <v>85.95</v>
      </c>
      <c r="CG7" s="24">
        <v>110.21</v>
      </c>
      <c r="CH7" s="24">
        <v>110.26</v>
      </c>
      <c r="CI7" s="24">
        <v>111.88</v>
      </c>
      <c r="CJ7" s="24">
        <v>114.16</v>
      </c>
      <c r="CK7" s="24">
        <v>114.28</v>
      </c>
      <c r="CL7" s="24">
        <v>140.97999999999999</v>
      </c>
      <c r="CM7" s="24" t="s">
        <v>102</v>
      </c>
      <c r="CN7" s="24" t="s">
        <v>102</v>
      </c>
      <c r="CO7" s="24" t="s">
        <v>102</v>
      </c>
      <c r="CP7" s="24" t="s">
        <v>102</v>
      </c>
      <c r="CQ7" s="24" t="s">
        <v>102</v>
      </c>
      <c r="CR7" s="24">
        <v>64.930000000000007</v>
      </c>
      <c r="CS7" s="24">
        <v>65.680000000000007</v>
      </c>
      <c r="CT7" s="24">
        <v>63.62</v>
      </c>
      <c r="CU7" s="24">
        <v>62.65</v>
      </c>
      <c r="CV7" s="24">
        <v>61.96</v>
      </c>
      <c r="CW7" s="24">
        <v>60.13</v>
      </c>
      <c r="CX7" s="24">
        <v>99.32</v>
      </c>
      <c r="CY7" s="24">
        <v>99.38</v>
      </c>
      <c r="CZ7" s="24">
        <v>99.38</v>
      </c>
      <c r="DA7" s="24">
        <v>99.46</v>
      </c>
      <c r="DB7" s="24">
        <v>99.41</v>
      </c>
      <c r="DC7" s="24">
        <v>97.7</v>
      </c>
      <c r="DD7" s="24">
        <v>97.59</v>
      </c>
      <c r="DE7" s="24">
        <v>97.53</v>
      </c>
      <c r="DF7" s="24">
        <v>97.54</v>
      </c>
      <c r="DG7" s="24">
        <v>97.51</v>
      </c>
      <c r="DH7" s="24">
        <v>96</v>
      </c>
      <c r="DI7" s="24">
        <v>48.25</v>
      </c>
      <c r="DJ7" s="24">
        <v>49.41</v>
      </c>
      <c r="DK7" s="24">
        <v>50.5</v>
      </c>
      <c r="DL7" s="24">
        <v>52.32</v>
      </c>
      <c r="DM7" s="24">
        <v>52.22</v>
      </c>
      <c r="DN7" s="24">
        <v>23.38</v>
      </c>
      <c r="DO7" s="24">
        <v>24.59</v>
      </c>
      <c r="DP7" s="24">
        <v>26.87</v>
      </c>
      <c r="DQ7" s="24">
        <v>29.31</v>
      </c>
      <c r="DR7" s="24">
        <v>31.67</v>
      </c>
      <c r="DS7" s="24">
        <v>42.2</v>
      </c>
      <c r="DT7" s="24">
        <v>0</v>
      </c>
      <c r="DU7" s="24">
        <v>0</v>
      </c>
      <c r="DV7" s="24">
        <v>0</v>
      </c>
      <c r="DW7" s="24">
        <v>0</v>
      </c>
      <c r="DX7" s="24">
        <v>0</v>
      </c>
      <c r="DY7" s="24">
        <v>8.1999999999999993</v>
      </c>
      <c r="DZ7" s="24">
        <v>9.43</v>
      </c>
      <c r="EA7" s="24">
        <v>12.4</v>
      </c>
      <c r="EB7" s="24">
        <v>13.81</v>
      </c>
      <c r="EC7" s="24">
        <v>15.32</v>
      </c>
      <c r="ED7" s="24">
        <v>9.4600000000000009</v>
      </c>
      <c r="EE7" s="24">
        <v>0</v>
      </c>
      <c r="EF7" s="24">
        <v>0</v>
      </c>
      <c r="EG7" s="24">
        <v>0</v>
      </c>
      <c r="EH7" s="24">
        <v>0</v>
      </c>
      <c r="EI7" s="24">
        <v>0.21</v>
      </c>
      <c r="EJ7" s="24">
        <v>0.14000000000000001</v>
      </c>
      <c r="EK7" s="24">
        <v>0.15</v>
      </c>
      <c r="EL7" s="24">
        <v>0.16</v>
      </c>
      <c r="EM7" s="24">
        <v>0.16</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菜苗</cp:lastModifiedBy>
  <dcterms:created xsi:type="dcterms:W3CDTF">2025-12-23T05:58:47Z</dcterms:created>
  <dcterms:modified xsi:type="dcterms:W3CDTF">2026-01-27T09:21:15Z</dcterms:modified>
  <cp:category/>
</cp:coreProperties>
</file>