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財政課\★照会\照会：県関係\Ｒ７年度\R8.3.3【埼玉県市町村課】令和６年度財政状況資料集の作成及び提出について（依頼）\回答\"/>
    </mc:Choice>
  </mc:AlternateContent>
  <xr:revisionPtr revIDLastSave="0" documentId="13_ncr:1_{0D61868A-C2C8-4D5C-9CA8-4FF9A809D6A9}" xr6:coauthVersionLast="47" xr6:coauthVersionMax="47" xr10:uidLastSave="{00000000-0000-0000-0000-000000000000}"/>
  <bookViews>
    <workbookView xWindow="-120" yWindow="-120" windowWidth="20730" windowHeight="110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O35" i="10"/>
  <c r="BE35" i="10"/>
  <c r="CO34" i="10"/>
  <c r="BW34" i="10"/>
  <c r="BW35" i="10" s="1"/>
  <c r="BW36" i="10" s="1"/>
  <c r="BW37" i="10" s="1"/>
  <c r="BW38" i="10" s="1"/>
  <c r="BW39" i="10" s="1"/>
  <c r="BW40" i="10" s="1"/>
  <c r="BE34" i="10"/>
  <c r="C34" i="10"/>
  <c r="C35" i="10" s="1"/>
  <c r="C36" i="10" s="1"/>
  <c r="U34" i="10" l="1"/>
  <c r="U35" i="10" s="1"/>
  <c r="U36" i="10" s="1"/>
  <c r="AM34" i="10"/>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<sst xmlns="http://schemas.openxmlformats.org/spreadsheetml/2006/main" count="1102" uniqueCount="564">
  <si>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</si>
  <si>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</si>
  <si>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</si>
  <si>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</si>
  <si>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</si>
  <si>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</si>
  <si>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</si>
  <si>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</si>
  <si>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</si>
  <si>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</si>
  <si>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</si>
  <si>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</si>
  <si>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</si>
  <si>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</si>
  <si>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</si>
  <si>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</si>
  <si>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</si>
  <si>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</si>
  <si>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</si>
  <si>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</si>
  <si>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</si>
  <si>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</si>
  <si>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</si>
  <si>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</si>
  <si>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</si>
  <si>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</si>
  <si>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</si>
  <si>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</si>
  <si>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</si>
  <si>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</si>
  <si>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</si>
  <si>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</si>
  <si>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</si>
  <si>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</si>
  <si>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</si>
  <si>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</si>
  <si>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</si>
  <si>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</si>
  <si>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</si>
  <si>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</si>
  <si>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</si>
  <si>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</si>
  <si>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</si>
  <si>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</si>
  <si>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</si>
  <si>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</si>
  <si>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</si>
  <si>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</si>
  <si>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</si>
  <si>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</si>
  <si>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</si>
  <si>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</si>
  <si>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</si>
  <si>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</si>
  <si>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</si>
  <si>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</si>
  <si>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</si>
  <si>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</si>
  <si>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</si>
  <si>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</si>
  <si>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</si>
  <si>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</si>
  <si>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</si>
  <si>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</si>
  <si>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</si>
  <si>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</si>
  <si>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</si>
  <si>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</si>
  <si>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</si>
  <si>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</si>
  <si>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</si>
  <si>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</si>
  <si>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</si>
  <si>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</si>
  <si>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</si>
  <si>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</si>
  <si>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</si>
  <si>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</si>
  <si>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</si>
  <si>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埼玉県</t>
    <phoneticPr fontId="5"/>
  </si>
  <si>
    <t>市町村類型</t>
    <phoneticPr fontId="5"/>
  </si>
  <si>
    <t>Ⅲ－３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</si>
  <si>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</si>
  <si>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</si>
  <si>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</si>
  <si>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</si>
  <si>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</si>
  <si>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</si>
  <si>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</si>
  <si>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</si>
  <si>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</si>
  <si>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</si>
  <si>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</si>
  <si>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</si>
  <si>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富士見市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</si>
  <si>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</si>
  <si>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</si>
  <si>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</si>
  <si>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</si>
  <si>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</si>
  <si>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</si>
  <si>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</si>
  <si>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</si>
  <si>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</si>
  <si>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</si>
  <si>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</si>
  <si>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</si>
  <si>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</si>
  <si>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</si>
  <si>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</si>
  <si>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</si>
  <si>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</si>
  <si>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</si>
  <si>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</si>
  <si>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</si>
  <si>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</si>
  <si>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</si>
  <si>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</si>
  <si>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</si>
  <si>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</si>
  <si>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</si>
  <si>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</si>
  <si>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</si>
  <si>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</si>
  <si>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</si>
  <si>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</si>
  <si>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</si>
  <si>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</si>
  <si>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</si>
  <si>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</si>
  <si>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</si>
  <si>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</si>
  <si>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</si>
  <si>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</si>
  <si>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</si>
  <si>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</si>
  <si>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</si>
  <si>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</si>
  <si>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</si>
  <si>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</si>
  <si>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</si>
  <si>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</si>
  <si>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</si>
  <si>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</si>
  <si>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</si>
  <si>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</si>
  <si>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</si>
  <si>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</si>
  <si>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</si>
  <si>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</si>
  <si>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</si>
  <si>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</si>
  <si>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</si>
  <si>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</si>
  <si>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</si>
  <si>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</si>
  <si>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</si>
  <si>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</si>
  <si>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</si>
  <si>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</si>
  <si>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</si>
  <si>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</si>
  <si>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</si>
  <si>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</si>
  <si>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</si>
  <si>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</si>
  <si>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</si>
  <si>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</si>
  <si>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</si>
  <si>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</si>
  <si>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</si>
  <si>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</si>
  <si>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</si>
  <si>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</si>
  <si>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</si>
  <si>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</si>
  <si>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</si>
  <si>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</si>
  <si>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</si>
  <si>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</si>
  <si>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</si>
  <si>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</si>
  <si>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</si>
  <si>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</si>
  <si>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</si>
  <si>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</si>
  <si>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</si>
  <si>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</si>
  <si>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</si>
  <si>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</si>
  <si>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</si>
  <si>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</si>
  <si>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</si>
  <si>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</si>
  <si>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</si>
  <si>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</si>
  <si>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</si>
  <si>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</si>
  <si>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</si>
  <si>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</si>
  <si>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</si>
  <si>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</si>
  <si>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</si>
  <si>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埼玉県富士見市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</si>
  <si>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</si>
  <si>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</si>
  <si>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</si>
  <si>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</si>
  <si>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</si>
  <si>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</si>
  <si>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</si>
  <si>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</si>
  <si>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</si>
  <si>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</si>
  <si>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</si>
  <si>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</si>
  <si>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</si>
  <si>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</si>
  <si>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</si>
  <si>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</si>
  <si>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</si>
  <si>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</si>
  <si>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</si>
  <si>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</si>
  <si>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</si>
  <si>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</si>
  <si>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</si>
  <si>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</si>
  <si>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</si>
  <si>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</si>
  <si>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</si>
  <si>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</si>
  <si>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</si>
  <si>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</si>
  <si>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</si>
  <si>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</si>
  <si>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</si>
  <si>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</si>
  <si>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</si>
  <si>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</si>
  <si>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</si>
  <si>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</si>
  <si>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</si>
  <si>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</si>
  <si>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</si>
  <si>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</si>
  <si>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</si>
  <si>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</si>
  <si>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</si>
  <si>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</si>
  <si>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</si>
  <si>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</si>
  <si>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</si>
  <si>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</si>
  <si>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</si>
  <si>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</si>
  <si>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</si>
  <si>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</si>
  <si>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</si>
  <si>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</si>
  <si>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</si>
  <si>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</si>
  <si>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</si>
  <si>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</si>
  <si>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</si>
  <si>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</si>
  <si>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</si>
  <si>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</si>
  <si>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</si>
  <si>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</si>
  <si>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</si>
  <si>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</si>
  <si>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</si>
  <si>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</si>
  <si>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</si>
  <si>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</si>
  <si>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</si>
  <si>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</si>
  <si>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</si>
  <si>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</si>
  <si>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</si>
  <si>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</si>
  <si>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</si>
  <si>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</si>
  <si>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</si>
  <si>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</si>
  <si>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</si>
  <si>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</si>
  <si>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</si>
  <si>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</si>
  <si>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</si>
  <si>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</si>
  <si>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</si>
  <si>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</si>
  <si>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</si>
  <si>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</si>
  <si>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</si>
  <si>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</si>
  <si>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</si>
  <si>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</si>
  <si>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</si>
  <si>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</si>
  <si>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</si>
  <si>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</si>
  <si>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</si>
  <si>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</si>
  <si>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</si>
  <si>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</si>
  <si>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</si>
  <si>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</si>
  <si>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</si>
  <si>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</si>
  <si>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</si>
  <si>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</si>
  <si>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</si>
  <si>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</si>
  <si>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</si>
  <si>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</si>
  <si>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</si>
  <si>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</si>
  <si>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</si>
  <si>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</si>
  <si>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</si>
  <si>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</si>
  <si>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</si>
  <si>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</si>
  <si>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</si>
  <si>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</si>
  <si>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</si>
  <si>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</si>
  <si>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</si>
  <si>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</si>
  <si>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</si>
  <si>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</si>
  <si>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</si>
  <si>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</si>
  <si>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</si>
  <si>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</si>
  <si>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</si>
  <si>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</si>
  <si>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</si>
  <si>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</si>
  <si>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</si>
  <si>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</si>
  <si>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</si>
  <si>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</si>
  <si>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</si>
  <si>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</si>
  <si>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</si>
  <si>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</si>
  <si>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</si>
  <si>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</si>
  <si>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</si>
  <si>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</si>
  <si>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埼玉県富士見市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</si>
  <si>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</si>
  <si>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</si>
  <si>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</si>
  <si>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</si>
  <si>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</si>
  <si>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</si>
  <si>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</si>
  <si>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</si>
  <si>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</si>
  <si>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</si>
  <si>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</si>
  <si>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</si>
  <si>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</si>
  <si>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</si>
  <si>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</si>
  <si>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</si>
  <si>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</si>
  <si>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</si>
  <si>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</si>
  <si>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</si>
  <si>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鶴瀬駅西口土地区画整理事業特別会計</t>
    <phoneticPr fontId="5"/>
  </si>
  <si>
    <t>鶴瀬駅東口土地区画整理事業特別会計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</si>
  <si>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</si>
  <si>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</si>
  <si>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</si>
  <si>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</si>
  <si>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</si>
  <si>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</si>
  <si>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</si>
  <si>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</si>
  <si>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</si>
  <si>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</si>
  <si>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</si>
  <si>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</si>
  <si>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</si>
  <si>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t>
    <phoneticPr fontId="5"/>
  </si>
  <si>
    <t>介護保険特別会計</t>
    <phoneticPr fontId="5"/>
  </si>
  <si>
    <t>後期高齢者医療事業特別会計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</si>
  <si>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</si>
  <si>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</si>
  <si>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</si>
  <si>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</si>
  <si>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</si>
  <si>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</si>
  <si>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</si>
  <si>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</si>
  <si>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</si>
  <si>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</si>
  <si>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</si>
  <si>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</si>
  <si>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</si>
  <si>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</si>
  <si>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</si>
  <si>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</si>
  <si>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</si>
  <si>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</si>
  <si>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</si>
  <si>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</si>
  <si>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</si>
  <si>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</si>
  <si>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</si>
  <si>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</si>
  <si>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</si>
  <si>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</si>
  <si>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</si>
  <si>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</si>
  <si>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</si>
  <si>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</si>
  <si>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</si>
  <si>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</si>
  <si>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</si>
  <si>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</si>
  <si>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</si>
  <si>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</si>
  <si>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</si>
  <si>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</si>
  <si>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</si>
  <si>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</si>
  <si>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</si>
  <si>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</si>
  <si>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</si>
  <si>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</si>
  <si>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</si>
  <si>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</si>
  <si>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</si>
  <si>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</si>
  <si>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</si>
  <si>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</si>
  <si>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</si>
  <si>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</si>
  <si>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</si>
  <si>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</si>
  <si>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</si>
  <si>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</si>
  <si>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</si>
  <si>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</si>
  <si>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</si>
  <si>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</si>
  <si>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</si>
  <si>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</si>
  <si>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</si>
  <si>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</si>
  <si>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</si>
  <si>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</si>
  <si>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</si>
  <si>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</si>
  <si>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</si>
  <si>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</si>
  <si>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</si>
  <si>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</si>
  <si>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</si>
  <si>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</si>
  <si>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</si>
  <si>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</si>
  <si>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</si>
  <si>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</si>
  <si>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</si>
  <si>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</si>
  <si>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</si>
  <si>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</si>
  <si>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</si>
  <si>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</si>
  <si>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</si>
  <si>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</si>
  <si>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</si>
  <si>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</si>
  <si>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</si>
  <si>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</si>
  <si>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</si>
  <si>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</si>
  <si>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</si>
  <si>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</si>
  <si>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</si>
  <si>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</si>
  <si>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</si>
  <si>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</si>
  <si>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</si>
  <si>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</si>
  <si>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</si>
  <si>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</si>
  <si>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</si>
  <si>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</si>
  <si>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</si>
  <si>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</si>
  <si>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</si>
  <si>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</si>
  <si>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</si>
  <si>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</si>
  <si>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</si>
  <si>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</si>
  <si>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</si>
  <si>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</si>
  <si>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</si>
  <si>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</si>
  <si>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</si>
  <si>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</si>
  <si>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</si>
  <si>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</si>
  <si>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</si>
  <si>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</si>
  <si>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</si>
  <si>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</si>
  <si>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</si>
  <si>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</si>
  <si>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</si>
  <si>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</si>
  <si>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</si>
  <si>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</si>
  <si>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</si>
  <si>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</si>
  <si>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</si>
  <si>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</si>
  <si>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</si>
  <si>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</si>
  <si>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</si>
  <si>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</si>
  <si>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2.82</t>
  </si>
  <si>
    <t>▲ 4.04</t>
  </si>
  <si>
    <t>▲ 2.64</t>
  </si>
  <si>
    <t>水道事業会計</t>
  </si>
  <si>
    <t>下水道事業会計</t>
  </si>
  <si>
    <t>一般会計</t>
  </si>
  <si>
    <t>介護保険特別会計</t>
  </si>
  <si>
    <t>国民健康保険特別会計（事業勘定）</t>
  </si>
  <si>
    <t>鶴瀬駅東口土地区画整理事業特別会計</t>
  </si>
  <si>
    <t>後期高齢者医療事業特別会計</t>
  </si>
  <si>
    <t>鶴瀬駅西口土地区画整理事業特別会計</t>
  </si>
  <si>
    <t>その他会計（赤字）</t>
  </si>
  <si>
    <t>その他会計（黒字）</t>
  </si>
  <si>
    <t>R02</t>
    <phoneticPr fontId="5"/>
  </si>
  <si>
    <t>R03</t>
    <phoneticPr fontId="5"/>
  </si>
  <si>
    <t>R04</t>
    <phoneticPr fontId="5"/>
  </si>
  <si>
    <t>R05</t>
    <phoneticPr fontId="5"/>
  </si>
  <si>
    <t>R06</t>
    <phoneticPr fontId="5"/>
  </si>
  <si>
    <t>-</t>
    <phoneticPr fontId="2"/>
  </si>
  <si>
    <t>志木地区衛生組合</t>
    <rPh sb="0" eb="2">
      <t>シキ</t>
    </rPh>
    <rPh sb="2" eb="4">
      <t>チク</t>
    </rPh>
    <rPh sb="4" eb="6">
      <t>エイセイ</t>
    </rPh>
    <rPh sb="6" eb="8">
      <t>クミアイ</t>
    </rPh>
    <phoneticPr fontId="38"/>
  </si>
  <si>
    <t>入間東部地区事務組合</t>
    <rPh sb="0" eb="2">
      <t>イルマ</t>
    </rPh>
    <rPh sb="2" eb="4">
      <t>トウブ</t>
    </rPh>
    <rPh sb="4" eb="6">
      <t>チク</t>
    </rPh>
    <rPh sb="6" eb="8">
      <t>ジム</t>
    </rPh>
    <rPh sb="8" eb="10">
      <t>クミアイ</t>
    </rPh>
    <phoneticPr fontId="38"/>
  </si>
  <si>
    <t>埼玉県後期高齢者医療広域連合</t>
    <rPh sb="0" eb="3">
      <t>サイタマケン</t>
    </rPh>
    <rPh sb="3" eb="5">
      <t>コウキ</t>
    </rPh>
    <rPh sb="5" eb="8">
      <t>コウレイシャ</t>
    </rPh>
    <rPh sb="8" eb="10">
      <t>イリョウ</t>
    </rPh>
    <rPh sb="10" eb="12">
      <t>コウイキ</t>
    </rPh>
    <rPh sb="12" eb="14">
      <t>レンゴウ</t>
    </rPh>
    <phoneticPr fontId="38"/>
  </si>
  <si>
    <t>一般会計</t>
    <rPh sb="0" eb="4">
      <t>イッパンカイケイ</t>
    </rPh>
    <phoneticPr fontId="2"/>
  </si>
  <si>
    <t>特別会計</t>
    <rPh sb="0" eb="4">
      <t>トクベツカイケイ</t>
    </rPh>
    <phoneticPr fontId="2"/>
  </si>
  <si>
    <t>埼玉県市町村総合事務組合</t>
    <rPh sb="0" eb="3">
      <t>サイタマケン</t>
    </rPh>
    <rPh sb="3" eb="6">
      <t>シチョウソン</t>
    </rPh>
    <rPh sb="6" eb="8">
      <t>ソウゴウ</t>
    </rPh>
    <rPh sb="8" eb="10">
      <t>ジム</t>
    </rPh>
    <rPh sb="10" eb="12">
      <t>クミアイ</t>
    </rPh>
    <phoneticPr fontId="38"/>
  </si>
  <si>
    <t>交通災害特別会計</t>
    <rPh sb="0" eb="8">
      <t>コウツウサイガイトクベツカイケイ</t>
    </rPh>
    <phoneticPr fontId="2"/>
  </si>
  <si>
    <t>彩の国さいたま人づくり広域連合</t>
    <rPh sb="0" eb="1">
      <t>サイ</t>
    </rPh>
    <rPh sb="2" eb="3">
      <t>クニ</t>
    </rPh>
    <rPh sb="7" eb="8">
      <t>ヒト</t>
    </rPh>
    <rPh sb="11" eb="13">
      <t>コウイキ</t>
    </rPh>
    <rPh sb="13" eb="15">
      <t>レンゴウ</t>
    </rPh>
    <phoneticPr fontId="38"/>
  </si>
  <si>
    <t>公益財団法人キラリ財団</t>
    <rPh sb="0" eb="2">
      <t>コウエキ</t>
    </rPh>
    <rPh sb="2" eb="4">
      <t>ザイダン</t>
    </rPh>
    <rPh sb="4" eb="6">
      <t>ホウジン</t>
    </rPh>
    <rPh sb="9" eb="11">
      <t>ザイダン</t>
    </rPh>
    <phoneticPr fontId="38"/>
  </si>
  <si>
    <t>新庁舎整備基金</t>
    <rPh sb="0" eb="3">
      <t>シンチョウシャ</t>
    </rPh>
    <rPh sb="3" eb="7">
      <t>セイビキキン</t>
    </rPh>
    <phoneticPr fontId="5"/>
  </si>
  <si>
    <t>公共施設整備基金</t>
    <rPh sb="0" eb="6">
      <t>コウキョウシセツセイビ</t>
    </rPh>
    <rPh sb="6" eb="8">
      <t>キキン</t>
    </rPh>
    <phoneticPr fontId="5"/>
  </si>
  <si>
    <t>緑地保全基金</t>
    <rPh sb="0" eb="4">
      <t>リョクチホゼン</t>
    </rPh>
    <rPh sb="4" eb="6">
      <t>キキン</t>
    </rPh>
    <phoneticPr fontId="5"/>
  </si>
  <si>
    <t>産業振興基金</t>
    <rPh sb="0" eb="6">
      <t>サンギョウシンコウキキン</t>
    </rPh>
    <phoneticPr fontId="5"/>
  </si>
  <si>
    <t>森林環境整備基金</t>
    <rPh sb="0" eb="8">
      <t>シンリンカンキョウセイビキキン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</si>
</sst>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40"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72756</c:v>
                </c:pt>
                <c:pt idx="1">
                  <c:v>43955</c:v>
                </c:pt>
                <c:pt idx="2">
                  <c:v>41921</c:v>
                </c:pt>
                <c:pt idx="3">
                  <c:v>44585</c:v>
                </c:pt>
                <c:pt idx="4">
                  <c:v>49779</c:v>
                </c:pt>
              </c:numCache>
            </c:numRef>
          </c:val>
          <c:smooth val="0"/>
          <c:extLst>
            <c:ext xmlns:c16="http://schemas.microsoft.com/office/drawing/2014/chart" uri="{C3380CC4-5D6E-409C-BE32-E72D297353CC}">
              <c16:uniqueId val="{00000000-5E0A-4412-A823-FD5556ECB3E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36413</c:v>
                </c:pt>
                <c:pt idx="1">
                  <c:v>27393</c:v>
                </c:pt>
                <c:pt idx="2">
                  <c:v>43523</c:v>
                </c:pt>
                <c:pt idx="3">
                  <c:v>30623</c:v>
                </c:pt>
                <c:pt idx="4">
                  <c:v>29350</c:v>
                </c:pt>
              </c:numCache>
            </c:numRef>
          </c:val>
          <c:smooth val="0"/>
          <c:extLst>
            <c:ext xmlns:c16="http://schemas.microsoft.com/office/drawing/2014/chart" uri="{C3380CC4-5D6E-409C-BE32-E72D297353CC}">
              <c16:uniqueId val="{00000001-5E0A-4412-A823-FD5556ECB3E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3.82</c:v>
                </c:pt>
                <c:pt idx="1">
                  <c:v>6.76</c:v>
                </c:pt>
                <c:pt idx="2">
                  <c:v>4.08</c:v>
                </c:pt>
                <c:pt idx="3">
                  <c:v>3.51</c:v>
                </c:pt>
                <c:pt idx="4">
                  <c:v>4.2300000000000004</c:v>
                </c:pt>
              </c:numCache>
            </c:numRef>
          </c:val>
          <c:extLst>
            <c:ext xmlns:c16="http://schemas.microsoft.com/office/drawing/2014/chart" uri="{C3380CC4-5D6E-409C-BE32-E72D297353CC}">
              <c16:uniqueId val="{00000000-9C48-4076-816F-A57AB26D967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19.82</c:v>
                </c:pt>
                <c:pt idx="1">
                  <c:v>20.03</c:v>
                </c:pt>
                <c:pt idx="2">
                  <c:v>23.87</c:v>
                </c:pt>
                <c:pt idx="3">
                  <c:v>21.71</c:v>
                </c:pt>
                <c:pt idx="4">
                  <c:v>19.32</c:v>
                </c:pt>
              </c:numCache>
            </c:numRef>
          </c:val>
          <c:extLst>
            <c:ext xmlns:c16="http://schemas.microsoft.com/office/drawing/2014/chart" uri="{C3380CC4-5D6E-409C-BE32-E72D297353CC}">
              <c16:uniqueId val="{00000001-9C48-4076-816F-A57AB26D967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0.56999999999999995</c:v>
                </c:pt>
                <c:pt idx="1">
                  <c:v>3.2</c:v>
                </c:pt>
                <c:pt idx="2">
                  <c:v>-2.82</c:v>
                </c:pt>
                <c:pt idx="3">
                  <c:v>-4.04</c:v>
                </c:pt>
                <c:pt idx="4">
                  <c:v>-2.64</c:v>
                </c:pt>
              </c:numCache>
            </c:numRef>
          </c:val>
          <c:smooth val="0"/>
          <c:extLst>
            <c:ext xmlns:c16="http://schemas.microsoft.com/office/drawing/2014/chart" uri="{C3380CC4-5D6E-409C-BE32-E72D297353CC}">
              <c16:uniqueId val="{00000002-9C48-4076-816F-A57AB26D967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0</c:v>
                </c:pt>
                <c:pt idx="7">
                  <c:v>0</c:v>
                </c:pt>
                <c:pt idx="8">
                  <c:v>0</c:v>
                </c:pt>
                <c:pt idx="9">
                  <c:v>0</c:v>
                </c:pt>
              </c:numCache>
            </c:numRef>
          </c:val>
          <c:extLst>
            <c:ext xmlns:c16="http://schemas.microsoft.com/office/drawing/2014/chart" uri="{C3380CC4-5D6E-409C-BE32-E72D297353CC}">
              <c16:uniqueId val="{00000000-F1E7-4F04-BC1C-6E473AB4773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1E7-4F04-BC1C-6E473AB4773F}"/>
            </c:ext>
          </c:extLst>
        </c:ser>
        <c:ser>
          <c:idx val="2"/>
          <c:order val="2"/>
          <c:tx>
            <c:strRef>
              <c:f>データシート!$A$29</c:f>
              <c:strCache>
                <c:ptCount val="1"/>
                <c:pt idx="0">
                  <c:v>鶴瀬駅西口土地区画整理事業特別会計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0.31</c:v>
                </c:pt>
                <c:pt idx="2">
                  <c:v>#N/A</c:v>
                </c:pt>
                <c:pt idx="3">
                  <c:v>0.03</c:v>
                </c:pt>
                <c:pt idx="4">
                  <c:v>#N/A</c:v>
                </c:pt>
                <c:pt idx="5">
                  <c:v>0</c:v>
                </c:pt>
                <c:pt idx="6">
                  <c:v>#N/A</c:v>
                </c:pt>
                <c:pt idx="7">
                  <c:v>0</c:v>
                </c:pt>
                <c:pt idx="8">
                  <c:v>#N/A</c:v>
                </c:pt>
                <c:pt idx="9">
                  <c:v>0</c:v>
                </c:pt>
              </c:numCache>
            </c:numRef>
          </c:val>
          <c:extLst>
            <c:ext xmlns:c16="http://schemas.microsoft.com/office/drawing/2014/chart" uri="{C3380CC4-5D6E-409C-BE32-E72D297353CC}">
              <c16:uniqueId val="{00000002-F1E7-4F04-BC1C-6E473AB4773F}"/>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0.01</c:v>
                </c:pt>
                <c:pt idx="4">
                  <c:v>#N/A</c:v>
                </c:pt>
                <c:pt idx="5">
                  <c:v>0.01</c:v>
                </c:pt>
                <c:pt idx="6">
                  <c:v>#N/A</c:v>
                </c:pt>
                <c:pt idx="7">
                  <c:v>0.01</c:v>
                </c:pt>
                <c:pt idx="8">
                  <c:v>#N/A</c:v>
                </c:pt>
                <c:pt idx="9">
                  <c:v>0</c:v>
                </c:pt>
              </c:numCache>
            </c:numRef>
          </c:val>
          <c:extLst>
            <c:ext xmlns:c16="http://schemas.microsoft.com/office/drawing/2014/chart" uri="{C3380CC4-5D6E-409C-BE32-E72D297353CC}">
              <c16:uniqueId val="{00000003-F1E7-4F04-BC1C-6E473AB4773F}"/>
            </c:ext>
          </c:extLst>
        </c:ser>
        <c:ser>
          <c:idx val="4"/>
          <c:order val="4"/>
          <c:tx>
            <c:strRef>
              <c:f>データシート!$A$31</c:f>
              <c:strCache>
                <c:ptCount val="1"/>
                <c:pt idx="0">
                  <c:v>鶴瀬駅東口土地区画整理事業特別会計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0.22</c:v>
                </c:pt>
                <c:pt idx="2">
                  <c:v>#N/A</c:v>
                </c:pt>
                <c:pt idx="3">
                  <c:v>0.03</c:v>
                </c:pt>
                <c:pt idx="4">
                  <c:v>#N/A</c:v>
                </c:pt>
                <c:pt idx="5">
                  <c:v>0.01</c:v>
                </c:pt>
                <c:pt idx="6">
                  <c:v>#N/A</c:v>
                </c:pt>
                <c:pt idx="7">
                  <c:v>0.01</c:v>
                </c:pt>
                <c:pt idx="8">
                  <c:v>#N/A</c:v>
                </c:pt>
                <c:pt idx="9">
                  <c:v>0.01</c:v>
                </c:pt>
              </c:numCache>
            </c:numRef>
          </c:val>
          <c:extLst>
            <c:ext xmlns:c16="http://schemas.microsoft.com/office/drawing/2014/chart" uri="{C3380CC4-5D6E-409C-BE32-E72D297353CC}">
              <c16:uniqueId val="{00000004-F1E7-4F04-BC1C-6E473AB4773F}"/>
            </c:ext>
          </c:extLst>
        </c:ser>
        <c:ser>
          <c:idx val="5"/>
          <c:order val="5"/>
          <c:tx>
            <c:strRef>
              <c:f>データシート!$A$32</c:f>
              <c:strCache>
                <c:ptCount val="1"/>
                <c:pt idx="0">
                  <c:v>国民健康保険特別会計（事業勘定）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0.2</c:v>
                </c:pt>
                <c:pt idx="2">
                  <c:v>#N/A</c:v>
                </c:pt>
                <c:pt idx="3">
                  <c:v>0.24</c:v>
                </c:pt>
                <c:pt idx="4">
                  <c:v>#N/A</c:v>
                </c:pt>
                <c:pt idx="5">
                  <c:v>0.18</c:v>
                </c:pt>
                <c:pt idx="6">
                  <c:v>#N/A</c:v>
                </c:pt>
                <c:pt idx="7">
                  <c:v>0.06</c:v>
                </c:pt>
                <c:pt idx="8">
                  <c:v>#N/A</c:v>
                </c:pt>
                <c:pt idx="9">
                  <c:v>0.02</c:v>
                </c:pt>
              </c:numCache>
            </c:numRef>
          </c:val>
          <c:extLst>
            <c:ext xmlns:c16="http://schemas.microsoft.com/office/drawing/2014/chart" uri="{C3380CC4-5D6E-409C-BE32-E72D297353CC}">
              <c16:uniqueId val="{00000005-F1E7-4F04-BC1C-6E473AB4773F}"/>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1.23</c:v>
                </c:pt>
                <c:pt idx="2">
                  <c:v>#N/A</c:v>
                </c:pt>
                <c:pt idx="3">
                  <c:v>1.3</c:v>
                </c:pt>
                <c:pt idx="4">
                  <c:v>#N/A</c:v>
                </c:pt>
                <c:pt idx="5">
                  <c:v>1.35</c:v>
                </c:pt>
                <c:pt idx="6">
                  <c:v>#N/A</c:v>
                </c:pt>
                <c:pt idx="7">
                  <c:v>1.22</c:v>
                </c:pt>
                <c:pt idx="8">
                  <c:v>#N/A</c:v>
                </c:pt>
                <c:pt idx="9">
                  <c:v>1.19</c:v>
                </c:pt>
              </c:numCache>
            </c:numRef>
          </c:val>
          <c:extLst>
            <c:ext xmlns:c16="http://schemas.microsoft.com/office/drawing/2014/chart" uri="{C3380CC4-5D6E-409C-BE32-E72D297353CC}">
              <c16:uniqueId val="{00000006-F1E7-4F04-BC1C-6E473AB4773F}"/>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3.28</c:v>
                </c:pt>
                <c:pt idx="2">
                  <c:v>#N/A</c:v>
                </c:pt>
                <c:pt idx="3">
                  <c:v>6.69</c:v>
                </c:pt>
                <c:pt idx="4">
                  <c:v>#N/A</c:v>
                </c:pt>
                <c:pt idx="5">
                  <c:v>4.0599999999999996</c:v>
                </c:pt>
                <c:pt idx="6">
                  <c:v>#N/A</c:v>
                </c:pt>
                <c:pt idx="7">
                  <c:v>3.48</c:v>
                </c:pt>
                <c:pt idx="8">
                  <c:v>#N/A</c:v>
                </c:pt>
                <c:pt idx="9">
                  <c:v>4.21</c:v>
                </c:pt>
              </c:numCache>
            </c:numRef>
          </c:val>
          <c:extLst>
            <c:ext xmlns:c16="http://schemas.microsoft.com/office/drawing/2014/chart" uri="{C3380CC4-5D6E-409C-BE32-E72D297353CC}">
              <c16:uniqueId val="{00000007-F1E7-4F04-BC1C-6E473AB4773F}"/>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3.37</c:v>
                </c:pt>
                <c:pt idx="2">
                  <c:v>#N/A</c:v>
                </c:pt>
                <c:pt idx="3">
                  <c:v>3.38</c:v>
                </c:pt>
                <c:pt idx="4">
                  <c:v>#N/A</c:v>
                </c:pt>
                <c:pt idx="5">
                  <c:v>3.94</c:v>
                </c:pt>
                <c:pt idx="6">
                  <c:v>#N/A</c:v>
                </c:pt>
                <c:pt idx="7">
                  <c:v>4.41</c:v>
                </c:pt>
                <c:pt idx="8">
                  <c:v>#N/A</c:v>
                </c:pt>
                <c:pt idx="9">
                  <c:v>4.3</c:v>
                </c:pt>
              </c:numCache>
            </c:numRef>
          </c:val>
          <c:extLst>
            <c:ext xmlns:c16="http://schemas.microsoft.com/office/drawing/2014/chart" uri="{C3380CC4-5D6E-409C-BE32-E72D297353CC}">
              <c16:uniqueId val="{00000008-F1E7-4F04-BC1C-6E473AB4773F}"/>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6.77</c:v>
                </c:pt>
                <c:pt idx="2">
                  <c:v>#N/A</c:v>
                </c:pt>
                <c:pt idx="3">
                  <c:v>6.82</c:v>
                </c:pt>
                <c:pt idx="4">
                  <c:v>#N/A</c:v>
                </c:pt>
                <c:pt idx="5">
                  <c:v>8.69</c:v>
                </c:pt>
                <c:pt idx="6">
                  <c:v>#N/A</c:v>
                </c:pt>
                <c:pt idx="7">
                  <c:v>9.3800000000000008</c:v>
                </c:pt>
                <c:pt idx="8">
                  <c:v>#N/A</c:v>
                </c:pt>
                <c:pt idx="9">
                  <c:v>9.5500000000000007</c:v>
                </c:pt>
              </c:numCache>
            </c:numRef>
          </c:val>
          <c:extLst>
            <c:ext xmlns:c16="http://schemas.microsoft.com/office/drawing/2014/chart" uri="{C3380CC4-5D6E-409C-BE32-E72D297353CC}">
              <c16:uniqueId val="{00000009-F1E7-4F04-BC1C-6E473AB4773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2854</c:v>
                </c:pt>
                <c:pt idx="5">
                  <c:v>2790</c:v>
                </c:pt>
                <c:pt idx="8">
                  <c:v>2786</c:v>
                </c:pt>
                <c:pt idx="11">
                  <c:v>2527</c:v>
                </c:pt>
                <c:pt idx="14">
                  <c:v>2519</c:v>
                </c:pt>
              </c:numCache>
            </c:numRef>
          </c:val>
          <c:extLst>
            <c:ext xmlns:c16="http://schemas.microsoft.com/office/drawing/2014/chart" uri="{C3380CC4-5D6E-409C-BE32-E72D297353CC}">
              <c16:uniqueId val="{00000000-32CA-4E4E-A05B-62FB9C8D3A1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2CA-4E4E-A05B-62FB9C8D3A1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36</c:v>
                </c:pt>
                <c:pt idx="3">
                  <c:v>49</c:v>
                </c:pt>
                <c:pt idx="6">
                  <c:v>36</c:v>
                </c:pt>
                <c:pt idx="9">
                  <c:v>0</c:v>
                </c:pt>
                <c:pt idx="12">
                  <c:v>0</c:v>
                </c:pt>
              </c:numCache>
            </c:numRef>
          </c:val>
          <c:extLst>
            <c:ext xmlns:c16="http://schemas.microsoft.com/office/drawing/2014/chart" uri="{C3380CC4-5D6E-409C-BE32-E72D297353CC}">
              <c16:uniqueId val="{00000002-32CA-4E4E-A05B-62FB9C8D3A1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226</c:v>
                </c:pt>
                <c:pt idx="3">
                  <c:v>239</c:v>
                </c:pt>
                <c:pt idx="6">
                  <c:v>190</c:v>
                </c:pt>
                <c:pt idx="9">
                  <c:v>225</c:v>
                </c:pt>
                <c:pt idx="12">
                  <c:v>261</c:v>
                </c:pt>
              </c:numCache>
            </c:numRef>
          </c:val>
          <c:extLst>
            <c:ext xmlns:c16="http://schemas.microsoft.com/office/drawing/2014/chart" uri="{C3380CC4-5D6E-409C-BE32-E72D297353CC}">
              <c16:uniqueId val="{00000003-32CA-4E4E-A05B-62FB9C8D3A1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338</c:v>
                </c:pt>
                <c:pt idx="3">
                  <c:v>288</c:v>
                </c:pt>
                <c:pt idx="6">
                  <c:v>285</c:v>
                </c:pt>
                <c:pt idx="9">
                  <c:v>286</c:v>
                </c:pt>
                <c:pt idx="12">
                  <c:v>261</c:v>
                </c:pt>
              </c:numCache>
            </c:numRef>
          </c:val>
          <c:extLst>
            <c:ext xmlns:c16="http://schemas.microsoft.com/office/drawing/2014/chart" uri="{C3380CC4-5D6E-409C-BE32-E72D297353CC}">
              <c16:uniqueId val="{00000004-32CA-4E4E-A05B-62FB9C8D3A1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2CA-4E4E-A05B-62FB9C8D3A1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2CA-4E4E-A05B-62FB9C8D3A1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2695</c:v>
                </c:pt>
                <c:pt idx="3">
                  <c:v>2803</c:v>
                </c:pt>
                <c:pt idx="6">
                  <c:v>2772</c:v>
                </c:pt>
                <c:pt idx="9">
                  <c:v>2775</c:v>
                </c:pt>
                <c:pt idx="12">
                  <c:v>2805</c:v>
                </c:pt>
              </c:numCache>
            </c:numRef>
          </c:val>
          <c:extLst>
            <c:ext xmlns:c16="http://schemas.microsoft.com/office/drawing/2014/chart" uri="{C3380CC4-5D6E-409C-BE32-E72D297353CC}">
              <c16:uniqueId val="{00000007-32CA-4E4E-A05B-62FB9C8D3A1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441</c:v>
                </c:pt>
                <c:pt idx="2">
                  <c:v>#N/A</c:v>
                </c:pt>
                <c:pt idx="3">
                  <c:v>#N/A</c:v>
                </c:pt>
                <c:pt idx="4">
                  <c:v>589</c:v>
                </c:pt>
                <c:pt idx="5">
                  <c:v>#N/A</c:v>
                </c:pt>
                <c:pt idx="6">
                  <c:v>#N/A</c:v>
                </c:pt>
                <c:pt idx="7">
                  <c:v>497</c:v>
                </c:pt>
                <c:pt idx="8">
                  <c:v>#N/A</c:v>
                </c:pt>
                <c:pt idx="9">
                  <c:v>#N/A</c:v>
                </c:pt>
                <c:pt idx="10">
                  <c:v>759</c:v>
                </c:pt>
                <c:pt idx="11">
                  <c:v>#N/A</c:v>
                </c:pt>
                <c:pt idx="12">
                  <c:v>#N/A</c:v>
                </c:pt>
                <c:pt idx="13">
                  <c:v>808</c:v>
                </c:pt>
                <c:pt idx="14">
                  <c:v>#N/A</c:v>
                </c:pt>
              </c:numCache>
            </c:numRef>
          </c:val>
          <c:smooth val="0"/>
          <c:extLst>
            <c:ext xmlns:c16="http://schemas.microsoft.com/office/drawing/2014/chart" uri="{C3380CC4-5D6E-409C-BE32-E72D297353CC}">
              <c16:uniqueId val="{00000008-32CA-4E4E-A05B-62FB9C8D3A1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24088</c:v>
                </c:pt>
                <c:pt idx="5">
                  <c:v>24271</c:v>
                </c:pt>
                <c:pt idx="8">
                  <c:v>23672</c:v>
                </c:pt>
                <c:pt idx="11">
                  <c:v>22772</c:v>
                </c:pt>
                <c:pt idx="14">
                  <c:v>21697</c:v>
                </c:pt>
              </c:numCache>
            </c:numRef>
          </c:val>
          <c:extLst>
            <c:ext xmlns:c16="http://schemas.microsoft.com/office/drawing/2014/chart" uri="{C3380CC4-5D6E-409C-BE32-E72D297353CC}">
              <c16:uniqueId val="{00000000-28BA-4DDB-BC4C-70567CDC369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5533</c:v>
                </c:pt>
                <c:pt idx="5">
                  <c:v>5711</c:v>
                </c:pt>
                <c:pt idx="8">
                  <c:v>7227</c:v>
                </c:pt>
                <c:pt idx="11">
                  <c:v>6227</c:v>
                </c:pt>
                <c:pt idx="14">
                  <c:v>5369</c:v>
                </c:pt>
              </c:numCache>
            </c:numRef>
          </c:val>
          <c:extLst>
            <c:ext xmlns:c16="http://schemas.microsoft.com/office/drawing/2014/chart" uri="{C3380CC4-5D6E-409C-BE32-E72D297353CC}">
              <c16:uniqueId val="{00000001-28BA-4DDB-BC4C-70567CDC369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7530</c:v>
                </c:pt>
                <c:pt idx="5">
                  <c:v>8307</c:v>
                </c:pt>
                <c:pt idx="8">
                  <c:v>10182</c:v>
                </c:pt>
                <c:pt idx="11">
                  <c:v>10321</c:v>
                </c:pt>
                <c:pt idx="14">
                  <c:v>10463</c:v>
                </c:pt>
              </c:numCache>
            </c:numRef>
          </c:val>
          <c:extLst>
            <c:ext xmlns:c16="http://schemas.microsoft.com/office/drawing/2014/chart" uri="{C3380CC4-5D6E-409C-BE32-E72D297353CC}">
              <c16:uniqueId val="{00000002-28BA-4DDB-BC4C-70567CDC369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8BA-4DDB-BC4C-70567CDC369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8BA-4DDB-BC4C-70567CDC369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8BA-4DDB-BC4C-70567CDC369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3130</c:v>
                </c:pt>
                <c:pt idx="3">
                  <c:v>3079</c:v>
                </c:pt>
                <c:pt idx="6">
                  <c:v>3098</c:v>
                </c:pt>
                <c:pt idx="9">
                  <c:v>3113</c:v>
                </c:pt>
                <c:pt idx="12">
                  <c:v>2991</c:v>
                </c:pt>
              </c:numCache>
            </c:numRef>
          </c:val>
          <c:extLst>
            <c:ext xmlns:c16="http://schemas.microsoft.com/office/drawing/2014/chart" uri="{C3380CC4-5D6E-409C-BE32-E72D297353CC}">
              <c16:uniqueId val="{00000006-28BA-4DDB-BC4C-70567CDC369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1600</c:v>
                </c:pt>
                <c:pt idx="3">
                  <c:v>1849</c:v>
                </c:pt>
                <c:pt idx="6">
                  <c:v>2296</c:v>
                </c:pt>
                <c:pt idx="9">
                  <c:v>2118</c:v>
                </c:pt>
                <c:pt idx="12">
                  <c:v>1925</c:v>
                </c:pt>
              </c:numCache>
            </c:numRef>
          </c:val>
          <c:extLst>
            <c:ext xmlns:c16="http://schemas.microsoft.com/office/drawing/2014/chart" uri="{C3380CC4-5D6E-409C-BE32-E72D297353CC}">
              <c16:uniqueId val="{00000007-28BA-4DDB-BC4C-70567CDC369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2991</c:v>
                </c:pt>
                <c:pt idx="3">
                  <c:v>2851</c:v>
                </c:pt>
                <c:pt idx="6">
                  <c:v>2809</c:v>
                </c:pt>
                <c:pt idx="9">
                  <c:v>2798</c:v>
                </c:pt>
                <c:pt idx="12">
                  <c:v>2928</c:v>
                </c:pt>
              </c:numCache>
            </c:numRef>
          </c:val>
          <c:extLst>
            <c:ext xmlns:c16="http://schemas.microsoft.com/office/drawing/2014/chart" uri="{C3380CC4-5D6E-409C-BE32-E72D297353CC}">
              <c16:uniqueId val="{00000008-28BA-4DDB-BC4C-70567CDC369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59</c:v>
                </c:pt>
                <c:pt idx="3">
                  <c:v>29</c:v>
                </c:pt>
                <c:pt idx="6">
                  <c:v>0</c:v>
                </c:pt>
                <c:pt idx="9">
                  <c:v>0</c:v>
                </c:pt>
                <c:pt idx="12">
                  <c:v>0</c:v>
                </c:pt>
              </c:numCache>
            </c:numRef>
          </c:val>
          <c:extLst>
            <c:ext xmlns:c16="http://schemas.microsoft.com/office/drawing/2014/chart" uri="{C3380CC4-5D6E-409C-BE32-E72D297353CC}">
              <c16:uniqueId val="{00000009-28BA-4DDB-BC4C-70567CDC369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24474</c:v>
                </c:pt>
                <c:pt idx="3">
                  <c:v>24320</c:v>
                </c:pt>
                <c:pt idx="6">
                  <c:v>24766</c:v>
                </c:pt>
                <c:pt idx="9">
                  <c:v>24046</c:v>
                </c:pt>
                <c:pt idx="12">
                  <c:v>23476</c:v>
                </c:pt>
              </c:numCache>
            </c:numRef>
          </c:val>
          <c:extLst>
            <c:ext xmlns:c16="http://schemas.microsoft.com/office/drawing/2014/chart" uri="{C3380CC4-5D6E-409C-BE32-E72D297353CC}">
              <c16:uniqueId val="{0000000A-28BA-4DDB-BC4C-70567CDC369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28BA-4DDB-BC4C-70567CDC369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5219</c:v>
                </c:pt>
                <c:pt idx="1">
                  <c:v>4865</c:v>
                </c:pt>
                <c:pt idx="2">
                  <c:v>4457</c:v>
                </c:pt>
              </c:numCache>
            </c:numRef>
          </c:val>
          <c:extLst>
            <c:ext xmlns:c16="http://schemas.microsoft.com/office/drawing/2014/chart" uri="{C3380CC4-5D6E-409C-BE32-E72D297353CC}">
              <c16:uniqueId val="{00000000-8AEB-4C59-A714-443CDA42BB9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8AEB-4C59-A714-443CDA42BB9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4073</c:v>
                </c:pt>
                <c:pt idx="1">
                  <c:v>4589</c:v>
                </c:pt>
                <c:pt idx="2">
                  <c:v>5118</c:v>
                </c:pt>
              </c:numCache>
            </c:numRef>
          </c:val>
          <c:extLst>
            <c:ext xmlns:c16="http://schemas.microsoft.com/office/drawing/2014/chart" uri="{C3380CC4-5D6E-409C-BE32-E72D297353CC}">
              <c16:uniqueId val="{00000002-8AEB-4C59-A714-443CDA42BB9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埼玉県富士見市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元利償還金については、びん沼自然公園整備費用や小中学校体育館の空調整備費用などを賄うために発行した地方債の償還が、令和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年度から始まったため、前年度比で増額となった。</a:t>
          </a:r>
          <a:endParaRPr lang="ja-JP" altLang="ja-JP">
            <a:effectLst/>
          </a:endParaRPr>
        </a:p>
        <a:p>
          <a:r>
            <a:rPr kumimoji="1" lang="ja-JP" altLang="ja-JP" sz="1100">
              <a:solidFill>
                <a:schemeClr val="dk1"/>
              </a:solidFill>
              <a:effectLst/>
              <a:latin typeface="+mn-lt"/>
              <a:ea typeface="+mn-ea"/>
              <a:cs typeface="+mn-cs"/>
            </a:rPr>
            <a:t>　また、志木市・新座市・富士見市で構成する志木地区衛生組合において、環境センター焼却施設基幹的設備改良工事を実施したことで、その財源として借入した地方債の償還金が、構成市町の負担金として増えてきている状況である。</a:t>
          </a:r>
          <a:endParaRPr lang="ja-JP" altLang="ja-JP">
            <a:effectLst/>
          </a:endParaRPr>
        </a:p>
        <a:p>
          <a:r>
            <a:rPr kumimoji="1" lang="ja-JP" altLang="ja-JP" sz="1100">
              <a:solidFill>
                <a:schemeClr val="dk1"/>
              </a:solidFill>
              <a:effectLst/>
              <a:latin typeface="+mn-lt"/>
              <a:ea typeface="+mn-ea"/>
              <a:cs typeface="+mn-cs"/>
            </a:rPr>
            <a:t>　このことにより、実質公債費比率の分子が前年度より増加し、比率の上昇を招いていることから、借入に際しては最大限交付税措置の地方債の活用し、算入公債費等（</a:t>
          </a:r>
          <a:r>
            <a:rPr kumimoji="1" lang="en-US" altLang="ja-JP" sz="1100">
              <a:solidFill>
                <a:schemeClr val="dk1"/>
              </a:solidFill>
              <a:effectLst/>
              <a:latin typeface="+mn-lt"/>
              <a:ea typeface="+mn-ea"/>
              <a:cs typeface="+mn-cs"/>
            </a:rPr>
            <a:t>B</a:t>
          </a:r>
          <a:r>
            <a:rPr kumimoji="1" lang="ja-JP" altLang="ja-JP" sz="1100">
              <a:solidFill>
                <a:schemeClr val="dk1"/>
              </a:solidFill>
              <a:effectLst/>
              <a:latin typeface="+mn-lt"/>
              <a:ea typeface="+mn-ea"/>
              <a:cs typeface="+mn-cs"/>
            </a:rPr>
            <a:t>）を高めることに努めていき、比率の上昇への影響を最小限に留めていく。</a:t>
          </a:r>
          <a:endParaRPr lang="ja-JP" altLang="ja-JP">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埼玉県富士見市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本市では平成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年度以降、将来負担額（</a:t>
          </a:r>
          <a:r>
            <a:rPr kumimoji="1" lang="en-US" altLang="ja-JP" sz="1100">
              <a:solidFill>
                <a:schemeClr val="dk1"/>
              </a:solidFill>
              <a:effectLst/>
              <a:latin typeface="+mn-lt"/>
              <a:ea typeface="+mn-ea"/>
              <a:cs typeface="+mn-cs"/>
            </a:rPr>
            <a:t>A</a:t>
          </a:r>
          <a:r>
            <a:rPr kumimoji="1" lang="ja-JP" altLang="ja-JP" sz="1100">
              <a:solidFill>
                <a:schemeClr val="dk1"/>
              </a:solidFill>
              <a:effectLst/>
              <a:latin typeface="+mn-lt"/>
              <a:ea typeface="+mn-ea"/>
              <a:cs typeface="+mn-cs"/>
            </a:rPr>
            <a:t>）より充当可能財源等（</a:t>
          </a:r>
          <a:r>
            <a:rPr kumimoji="1" lang="en-US" altLang="ja-JP" sz="1100">
              <a:solidFill>
                <a:schemeClr val="dk1"/>
              </a:solidFill>
              <a:effectLst/>
              <a:latin typeface="+mn-lt"/>
              <a:ea typeface="+mn-ea"/>
              <a:cs typeface="+mn-cs"/>
            </a:rPr>
            <a:t>B</a:t>
          </a:r>
          <a:r>
            <a:rPr kumimoji="1" lang="ja-JP" altLang="ja-JP" sz="1100">
              <a:solidFill>
                <a:schemeClr val="dk1"/>
              </a:solidFill>
              <a:effectLst/>
              <a:latin typeface="+mn-lt"/>
              <a:ea typeface="+mn-ea"/>
              <a:cs typeface="+mn-cs"/>
            </a:rPr>
            <a:t>）が上回っており、将来負担比率が「</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将来負担比率の分子がマイナスの場合、比率は算定されない）の状態が続いている。このことから、財政健全化法上は健全な財政運営が維持できていると判断できるものの、今後は新庁舎整備や老朽化した施設の改修など投資的経費の大きな増加が見込まれることから、その財源として地方債の借入や基金の取崩しが増えていくものと想定される。そのため、将来負担額（</a:t>
          </a:r>
          <a:r>
            <a:rPr kumimoji="1" lang="en-US" altLang="ja-JP" sz="1100">
              <a:solidFill>
                <a:schemeClr val="dk1"/>
              </a:solidFill>
              <a:effectLst/>
              <a:latin typeface="+mn-lt"/>
              <a:ea typeface="+mn-ea"/>
              <a:cs typeface="+mn-cs"/>
            </a:rPr>
            <a:t>A</a:t>
          </a:r>
          <a:r>
            <a:rPr kumimoji="1" lang="ja-JP" altLang="ja-JP" sz="1100">
              <a:solidFill>
                <a:schemeClr val="dk1"/>
              </a:solidFill>
              <a:effectLst/>
              <a:latin typeface="+mn-lt"/>
              <a:ea typeface="+mn-ea"/>
              <a:cs typeface="+mn-cs"/>
            </a:rPr>
            <a:t>）の増加や充当可能財源等（</a:t>
          </a:r>
          <a:r>
            <a:rPr kumimoji="1" lang="en-US" altLang="ja-JP" sz="1100">
              <a:solidFill>
                <a:schemeClr val="dk1"/>
              </a:solidFill>
              <a:effectLst/>
              <a:latin typeface="+mn-lt"/>
              <a:ea typeface="+mn-ea"/>
              <a:cs typeface="+mn-cs"/>
            </a:rPr>
            <a:t>B</a:t>
          </a:r>
          <a:r>
            <a:rPr kumimoji="1" lang="ja-JP" altLang="ja-JP" sz="1100">
              <a:solidFill>
                <a:schemeClr val="dk1"/>
              </a:solidFill>
              <a:effectLst/>
              <a:latin typeface="+mn-lt"/>
              <a:ea typeface="+mn-ea"/>
              <a:cs typeface="+mn-cs"/>
            </a:rPr>
            <a:t>）の減少により、将来負担比率の分子（</a:t>
          </a:r>
          <a:r>
            <a:rPr kumimoji="1" lang="en-US" altLang="ja-JP" sz="1100">
              <a:solidFill>
                <a:schemeClr val="dk1"/>
              </a:solidFill>
              <a:effectLst/>
              <a:latin typeface="+mn-lt"/>
              <a:ea typeface="+mn-ea"/>
              <a:cs typeface="+mn-cs"/>
            </a:rPr>
            <a:t>A-B</a:t>
          </a:r>
          <a:r>
            <a:rPr kumimoji="1" lang="ja-JP" altLang="ja-JP" sz="1100">
              <a:solidFill>
                <a:schemeClr val="dk1"/>
              </a:solidFill>
              <a:effectLst/>
              <a:latin typeface="+mn-lt"/>
              <a:ea typeface="+mn-ea"/>
              <a:cs typeface="+mn-cs"/>
            </a:rPr>
            <a:t>）が現在と比較してマイナス幅が縮小するものと考えられる。健全な財政運営を維持するためには、将来負担比率の指標に今まで以上に留意し、将来世代への過度な負担とならないよう適正な地方債の借入に努める必要がある。</a:t>
          </a:r>
          <a:endParaRPr lang="ja-JP" altLang="ja-JP">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埼玉県富士見市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年度の基金残高合計は普通会計ベースで約</a:t>
          </a:r>
          <a:r>
            <a:rPr kumimoji="1" lang="en-US" altLang="ja-JP" sz="1100">
              <a:solidFill>
                <a:schemeClr val="dk1"/>
              </a:solidFill>
              <a:effectLst/>
              <a:latin typeface="+mn-lt"/>
              <a:ea typeface="+mn-ea"/>
              <a:cs typeface="+mn-cs"/>
            </a:rPr>
            <a:t>96</a:t>
          </a:r>
          <a:r>
            <a:rPr kumimoji="1" lang="ja-JP" altLang="ja-JP" sz="1100">
              <a:solidFill>
                <a:schemeClr val="dk1"/>
              </a:solidFill>
              <a:effectLst/>
              <a:latin typeface="+mn-lt"/>
              <a:ea typeface="+mn-ea"/>
              <a:cs typeface="+mn-cs"/>
            </a:rPr>
            <a:t>億円であり、前年度比で約</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億円増加した。</a:t>
          </a:r>
          <a:endParaRPr lang="ja-JP" altLang="ja-JP" sz="1400">
            <a:effectLst/>
          </a:endParaRPr>
        </a:p>
        <a:p>
          <a:r>
            <a:rPr kumimoji="1" lang="ja-JP" altLang="ja-JP" sz="1100">
              <a:solidFill>
                <a:schemeClr val="dk1"/>
              </a:solidFill>
              <a:effectLst/>
              <a:latin typeface="+mn-lt"/>
              <a:ea typeface="+mn-ea"/>
              <a:cs typeface="+mn-cs"/>
            </a:rPr>
            <a:t>・これは、財政調整基金の取り崩しがあったものの、新庁舎整備に向けて、新庁舎整備基金を</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億円積み立てたことが要因である。</a:t>
          </a:r>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・財政調整基金については、「健全な財政運営に関する条例」に基づき設定した財政運営判断指標の目標を達成できるよう、基金の取り崩しに留意する。</a:t>
          </a:r>
          <a:endParaRPr lang="ja-JP" altLang="ja-JP" sz="1400">
            <a:effectLst/>
          </a:endParaRPr>
        </a:p>
        <a:p>
          <a:r>
            <a:rPr kumimoji="1" lang="ja-JP" altLang="ja-JP" sz="1100">
              <a:solidFill>
                <a:schemeClr val="dk1"/>
              </a:solidFill>
              <a:effectLst/>
              <a:latin typeface="+mn-lt"/>
              <a:ea typeface="+mn-ea"/>
              <a:cs typeface="+mn-cs"/>
            </a:rPr>
            <a:t>・その他特定目的基金については、新庁舎整備基金において計画的な積み立てを行い、今後予定している新庁舎整備の財源を適切に確保する。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（基金の使途）</a:t>
          </a:r>
          <a:endParaRPr lang="ja-JP" altLang="ja-JP">
            <a:effectLst/>
          </a:endParaRPr>
        </a:p>
        <a:p>
          <a:pPr eaLnBrk="1" fontAlgn="auto" latinLnBrk="0" hangingPunct="1"/>
          <a:r>
            <a:rPr kumimoji="1" lang="ja-JP" altLang="ja-JP" sz="1100">
              <a:solidFill>
                <a:schemeClr val="dk1"/>
              </a:solidFill>
              <a:effectLst/>
              <a:latin typeface="+mn-lt"/>
              <a:ea typeface="+mn-ea"/>
              <a:cs typeface="+mn-cs"/>
            </a:rPr>
            <a:t>・新庁舎整備基金：新庁舎の整備に必要な経費の財源に充当するもの</a:t>
          </a:r>
          <a:endParaRPr lang="ja-JP" altLang="ja-JP">
            <a:effectLst/>
          </a:endParaRPr>
        </a:p>
        <a:p>
          <a:r>
            <a:rPr kumimoji="1" lang="ja-JP" altLang="ja-JP" sz="1100">
              <a:solidFill>
                <a:schemeClr val="dk1"/>
              </a:solidFill>
              <a:effectLst/>
              <a:latin typeface="+mn-lt"/>
              <a:ea typeface="+mn-ea"/>
              <a:cs typeface="+mn-cs"/>
            </a:rPr>
            <a:t>・公共施設整備基金：公共施設の整備に充てるため、施設の大規模修繕等の財源に充当するもの</a:t>
          </a:r>
          <a:endParaRPr lang="ja-JP" altLang="ja-JP">
            <a:effectLst/>
          </a:endParaRPr>
        </a:p>
        <a:p>
          <a:r>
            <a:rPr kumimoji="1" lang="ja-JP" altLang="ja-JP" sz="1100">
              <a:solidFill>
                <a:schemeClr val="dk1"/>
              </a:solidFill>
              <a:effectLst/>
              <a:latin typeface="+mn-lt"/>
              <a:ea typeface="+mn-ea"/>
              <a:cs typeface="+mn-cs"/>
            </a:rPr>
            <a:t>・緑地保全基金：市内の緑地の保全を図るため、緑の散歩道の整備等の財源に充当するもの</a:t>
          </a:r>
          <a:endParaRPr lang="ja-JP" altLang="ja-JP">
            <a:effectLst/>
          </a:endParaRPr>
        </a:p>
        <a:p>
          <a:r>
            <a:rPr kumimoji="1" lang="ja-JP" altLang="ja-JP" sz="1100">
              <a:solidFill>
                <a:schemeClr val="dk1"/>
              </a:solidFill>
              <a:effectLst/>
              <a:latin typeface="+mn-lt"/>
              <a:ea typeface="+mn-ea"/>
              <a:cs typeface="+mn-cs"/>
            </a:rPr>
            <a:t>・産業振興基金：市内の産業の振興に関する施策の推進に必要な経費の財源に充当するもの</a:t>
          </a:r>
          <a:endParaRPr lang="ja-JP" altLang="ja-JP">
            <a:effectLst/>
          </a:endParaRPr>
        </a:p>
        <a:p>
          <a:pPr eaLnBrk="1" fontAlgn="auto" latinLnBrk="0" hangingPunct="1"/>
          <a:r>
            <a:rPr kumimoji="1" lang="ja-JP" altLang="ja-JP" sz="1100">
              <a:solidFill>
                <a:schemeClr val="dk1"/>
              </a:solidFill>
              <a:effectLst/>
              <a:latin typeface="+mn-lt"/>
              <a:ea typeface="+mn-ea"/>
              <a:cs typeface="+mn-cs"/>
            </a:rPr>
            <a:t>・森林環境整備基金：木材利用の促進、森林の有する公益的機能の普及啓発等に関する</a:t>
          </a:r>
          <a:r>
            <a:rPr kumimoji="1" lang="ja-JP" altLang="en-US" sz="1100">
              <a:solidFill>
                <a:schemeClr val="dk1"/>
              </a:solidFill>
              <a:effectLst/>
              <a:latin typeface="+mn-lt"/>
              <a:ea typeface="+mn-ea"/>
              <a:cs typeface="+mn-cs"/>
            </a:rPr>
            <a:t>施策</a:t>
          </a:r>
          <a:r>
            <a:rPr kumimoji="1" lang="ja-JP" altLang="ja-JP" sz="1100">
              <a:solidFill>
                <a:schemeClr val="dk1"/>
              </a:solidFill>
              <a:effectLst/>
              <a:latin typeface="+mn-lt"/>
              <a:ea typeface="+mn-ea"/>
              <a:cs typeface="+mn-cs"/>
            </a:rPr>
            <a:t>に必要な経費の財源に充当するもの</a:t>
          </a:r>
          <a:endParaRPr kumimoji="1" lang="en-US" altLang="ja-JP" sz="1100">
            <a:solidFill>
              <a:schemeClr val="dk1"/>
            </a:solidFill>
            <a:effectLst/>
            <a:latin typeface="+mn-lt"/>
            <a:ea typeface="+mn-ea"/>
            <a:cs typeface="+mn-cs"/>
          </a:endParaRPr>
        </a:p>
        <a:p>
          <a:pPr eaLnBrk="1" fontAlgn="auto" latinLnBrk="0" hangingPunct="1"/>
          <a:endParaRPr kumimoji="1" lang="en-US" altLang="ja-JP" sz="1100">
            <a:solidFill>
              <a:schemeClr val="dk1"/>
            </a:solidFill>
            <a:effectLst/>
            <a:latin typeface="+mn-lt"/>
            <a:ea typeface="+mn-ea"/>
            <a:cs typeface="+mn-cs"/>
          </a:endParaRPr>
        </a:p>
        <a:p>
          <a:pPr eaLnBrk="1" fontAlgn="auto" latinLnBrk="0" hangingPunct="1"/>
          <a:endParaRPr lang="ja-JP" altLang="ja-JP">
            <a:effectLst/>
          </a:endParaRPr>
        </a:p>
        <a:p>
          <a:r>
            <a:rPr kumimoji="1" lang="ja-JP" altLang="ja-JP" sz="1100">
              <a:solidFill>
                <a:schemeClr val="dk1"/>
              </a:solidFill>
              <a:effectLst/>
              <a:latin typeface="+mn-lt"/>
              <a:ea typeface="+mn-ea"/>
              <a:cs typeface="+mn-cs"/>
            </a:rPr>
            <a:t>（増減理由）</a:t>
          </a:r>
          <a:endParaRPr lang="ja-JP" altLang="ja-JP">
            <a:effectLst/>
          </a:endParaRPr>
        </a:p>
        <a:p>
          <a:r>
            <a:rPr kumimoji="1" lang="ja-JP" altLang="ja-JP" sz="1100">
              <a:solidFill>
                <a:schemeClr val="dk1"/>
              </a:solidFill>
              <a:effectLst/>
              <a:latin typeface="+mn-lt"/>
              <a:ea typeface="+mn-ea"/>
              <a:cs typeface="+mn-cs"/>
            </a:rPr>
            <a:t>・新庁舎整備基金：新庁舎整備に係る事業費の財源を確保するため、</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億円積み立てたことによるもの</a:t>
          </a:r>
          <a:endParaRPr lang="ja-JP" altLang="ja-JP">
            <a:effectLst/>
          </a:endParaRPr>
        </a:p>
        <a:p>
          <a:r>
            <a:rPr kumimoji="1" lang="ja-JP" altLang="ja-JP" sz="1100">
              <a:solidFill>
                <a:schemeClr val="dk1"/>
              </a:solidFill>
              <a:effectLst/>
              <a:latin typeface="+mn-lt"/>
              <a:ea typeface="+mn-ea"/>
              <a:cs typeface="+mn-cs"/>
            </a:rPr>
            <a:t>・公共施設整備基金：</a:t>
          </a:r>
          <a:r>
            <a:rPr kumimoji="1" lang="ja-JP" altLang="en-US" sz="1100">
              <a:solidFill>
                <a:schemeClr val="dk1"/>
              </a:solidFill>
              <a:effectLst/>
              <a:latin typeface="+mn-lt"/>
              <a:ea typeface="+mn-ea"/>
              <a:cs typeface="+mn-cs"/>
            </a:rPr>
            <a:t>旧富士見</a:t>
          </a:r>
          <a:r>
            <a:rPr kumimoji="1" lang="ja-JP" altLang="ja-JP" sz="1100">
              <a:solidFill>
                <a:schemeClr val="dk1"/>
              </a:solidFill>
              <a:effectLst/>
              <a:latin typeface="+mn-lt"/>
              <a:ea typeface="+mn-ea"/>
              <a:cs typeface="+mn-cs"/>
            </a:rPr>
            <a:t>ガーデンビーチ解体工事費用に</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8,500</a:t>
          </a:r>
          <a:r>
            <a:rPr kumimoji="1" lang="ja-JP" altLang="ja-JP" sz="1100">
              <a:solidFill>
                <a:schemeClr val="dk1"/>
              </a:solidFill>
              <a:effectLst/>
              <a:latin typeface="+mn-lt"/>
              <a:ea typeface="+mn-ea"/>
              <a:cs typeface="+mn-cs"/>
            </a:rPr>
            <a:t>万円充当したことによるもの</a:t>
          </a:r>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lang="ja-JP" altLang="ja-JP">
            <a:effectLst/>
          </a:endParaRPr>
        </a:p>
        <a:p>
          <a:r>
            <a:rPr kumimoji="1" lang="ja-JP" altLang="ja-JP" sz="1100">
              <a:solidFill>
                <a:schemeClr val="dk1"/>
              </a:solidFill>
              <a:effectLst/>
              <a:latin typeface="+mn-lt"/>
              <a:ea typeface="+mn-ea"/>
              <a:cs typeface="+mn-cs"/>
            </a:rPr>
            <a:t>（今後の方針）</a:t>
          </a:r>
          <a:endParaRPr lang="ja-JP" altLang="ja-JP">
            <a:effectLst/>
          </a:endParaRPr>
        </a:p>
        <a:p>
          <a:r>
            <a:rPr kumimoji="1" lang="ja-JP" altLang="ja-JP" sz="1100">
              <a:solidFill>
                <a:schemeClr val="dk1"/>
              </a:solidFill>
              <a:effectLst/>
              <a:latin typeface="+mn-lt"/>
              <a:ea typeface="+mn-ea"/>
              <a:cs typeface="+mn-cs"/>
            </a:rPr>
            <a:t>・新庁舎整備に向けて令和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年度に新庁舎整備基金を新設した。新庁舎整備が本格化する前に必要な財源を確保するために、計画的に積み立てを実施する。</a:t>
          </a:r>
          <a:endParaRPr lang="ja-JP" altLang="ja-JP">
            <a:effectLst/>
          </a:endParaRPr>
        </a:p>
        <a:p>
          <a:r>
            <a:rPr kumimoji="1" lang="ja-JP" altLang="ja-JP" sz="1100">
              <a:solidFill>
                <a:schemeClr val="dk1"/>
              </a:solidFill>
              <a:effectLst/>
              <a:latin typeface="+mn-lt"/>
              <a:ea typeface="+mn-ea"/>
              <a:cs typeface="+mn-cs"/>
            </a:rPr>
            <a:t>・公共施設の老朽化に伴う改修や長寿命化等の更新に対し、必要な財源を捻出するために公共施設整備基金を充てていく。</a:t>
          </a:r>
          <a:endParaRPr lang="ja-JP" altLang="ja-JP">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年度の財政調整基金残高は約</a:t>
          </a:r>
          <a:r>
            <a:rPr kumimoji="1" lang="en-US" altLang="ja-JP" sz="1100">
              <a:solidFill>
                <a:schemeClr val="dk1"/>
              </a:solidFill>
              <a:effectLst/>
              <a:latin typeface="+mn-lt"/>
              <a:ea typeface="+mn-ea"/>
              <a:cs typeface="+mn-cs"/>
            </a:rPr>
            <a:t>45</a:t>
          </a:r>
          <a:r>
            <a:rPr kumimoji="1" lang="ja-JP" altLang="ja-JP" sz="1100">
              <a:solidFill>
                <a:schemeClr val="dk1"/>
              </a:solidFill>
              <a:effectLst/>
              <a:latin typeface="+mn-lt"/>
              <a:ea typeface="+mn-ea"/>
              <a:cs typeface="+mn-cs"/>
            </a:rPr>
            <a:t>億円であり、前年度比で約</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千万円減少した。</a:t>
          </a:r>
          <a:endParaRPr lang="ja-JP" altLang="ja-JP" sz="1400">
            <a:effectLst/>
          </a:endParaRPr>
        </a:p>
        <a:p>
          <a:r>
            <a:rPr kumimoji="1" lang="ja-JP" altLang="ja-JP" sz="1100">
              <a:solidFill>
                <a:schemeClr val="dk1"/>
              </a:solidFill>
              <a:effectLst/>
              <a:latin typeface="+mn-lt"/>
              <a:ea typeface="+mn-ea"/>
              <a:cs typeface="+mn-cs"/>
            </a:rPr>
            <a:t>・これは、人件費や扶助費等の義務的経費の増などによる財源不足のため行った財政調整基金の取り崩しが、令和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年度における決算剰余金のうちの財政調整基金編入額を上回ったことによる。（「財政調整基金条例」に基づき、令和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年度の決算剰余金の</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分の</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を令和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年度財政調整基金に編入するため）。</a:t>
          </a:r>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・「健全な財政運営に関する条例」に基づき設定した財政運営判断指標における本市の財政運営目標は、財政調整基金の残高を標準財政規模の</a:t>
          </a:r>
          <a:r>
            <a:rPr kumimoji="1" lang="en-US" altLang="ja-JP" sz="1100">
              <a:solidFill>
                <a:schemeClr val="dk1"/>
              </a:solidFill>
              <a:effectLst/>
              <a:latin typeface="+mn-lt"/>
              <a:ea typeface="+mn-ea"/>
              <a:cs typeface="+mn-cs"/>
            </a:rPr>
            <a:t>15%</a:t>
          </a:r>
          <a:r>
            <a:rPr kumimoji="1" lang="ja-JP" altLang="ja-JP" sz="1100">
              <a:solidFill>
                <a:schemeClr val="dk1"/>
              </a:solidFill>
              <a:effectLst/>
              <a:latin typeface="+mn-lt"/>
              <a:ea typeface="+mn-ea"/>
              <a:cs typeface="+mn-cs"/>
            </a:rPr>
            <a:t>以上と設定している。景気後退による市税収入の減や大規模災害の発生などの不測の事態に備えるため、今後も健全な財政運営ができるよう無駄な経常経費の削減に努めていく。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埼玉県富士見市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113,404
109,816
19.77
43,814,684
42,521,351
975,681
23,066,565
23,476,224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年度においては、新設された</a:t>
          </a:r>
          <a:r>
            <a:rPr kumimoji="1" lang="ja-JP" altLang="en-US" sz="1100">
              <a:solidFill>
                <a:schemeClr val="dk1"/>
              </a:solidFill>
              <a:effectLst/>
              <a:latin typeface="+mn-lt"/>
              <a:ea typeface="+mn-ea"/>
              <a:cs typeface="+mn-cs"/>
            </a:rPr>
            <a:t>こ</a:t>
          </a:r>
          <a:r>
            <a:rPr kumimoji="1" lang="ja-JP" altLang="ja-JP" sz="1100">
              <a:solidFill>
                <a:schemeClr val="dk1"/>
              </a:solidFill>
              <a:effectLst/>
              <a:latin typeface="+mn-lt"/>
              <a:ea typeface="+mn-ea"/>
              <a:cs typeface="+mn-cs"/>
            </a:rPr>
            <a:t>ども子育て費の皆増等による基準財政需要額の増加率が</a:t>
          </a:r>
          <a:r>
            <a:rPr kumimoji="1" lang="en-US" altLang="ja-JP" sz="1100">
              <a:solidFill>
                <a:schemeClr val="dk1"/>
              </a:solidFill>
              <a:effectLst/>
              <a:latin typeface="+mn-lt"/>
              <a:ea typeface="+mn-ea"/>
              <a:cs typeface="+mn-cs"/>
            </a:rPr>
            <a:t>3.7</a:t>
          </a:r>
          <a:r>
            <a:rPr kumimoji="1" lang="ja-JP" altLang="ja-JP" sz="1100">
              <a:solidFill>
                <a:schemeClr val="dk1"/>
              </a:solidFill>
              <a:effectLst/>
              <a:latin typeface="+mn-lt"/>
              <a:ea typeface="+mn-ea"/>
              <a:cs typeface="+mn-cs"/>
            </a:rPr>
            <a:t>％となり、個人市民税（定額減税分除く）の増等による基準財政収入額の増加率</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％を上回ったことから、単年度指数、</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年平均ともに前年度より減少した。</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162378</xdr:rowOff>
    </xdr:from>
    <xdr:to>
      <xdr:col>23</xdr:col>
      <xdr:colOff>133350</xdr:colOff>
      <xdr:row>41</xdr:row>
      <xdr:rowOff>162378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1918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135362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64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127907</xdr:rowOff>
    </xdr:from>
    <xdr:to>
      <xdr:col>19</xdr:col>
      <xdr:colOff>133350</xdr:colOff>
      <xdr:row>41</xdr:row>
      <xdr:rowOff>162378</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15735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9072</xdr:rowOff>
    </xdr:from>
    <xdr:to>
      <xdr:col>19</xdr:col>
      <xdr:colOff>184150</xdr:colOff>
      <xdr:row>42</xdr:row>
      <xdr:rowOff>110672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95449</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96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93435</xdr:rowOff>
    </xdr:from>
    <xdr:to>
      <xdr:col>15</xdr:col>
      <xdr:colOff>82550</xdr:colOff>
      <xdr:row>41</xdr:row>
      <xdr:rowOff>127907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12288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163285</xdr:rowOff>
    </xdr:from>
    <xdr:to>
      <xdr:col>15</xdr:col>
      <xdr:colOff>133350</xdr:colOff>
      <xdr:row>42</xdr:row>
      <xdr:rowOff>93435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78212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58965</xdr:rowOff>
    </xdr:from>
    <xdr:to>
      <xdr:col>11</xdr:col>
      <xdr:colOff>31750</xdr:colOff>
      <xdr:row>41</xdr:row>
      <xdr:rowOff>93435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088415"/>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9978</xdr:rowOff>
    </xdr:from>
    <xdr:to>
      <xdr:col>7</xdr:col>
      <xdr:colOff>31750</xdr:colOff>
      <xdr:row>43</xdr:row>
      <xdr:rowOff>111578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96355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128105</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111578</xdr:rowOff>
    </xdr:from>
    <xdr:to>
      <xdr:col>19</xdr:col>
      <xdr:colOff>184150</xdr:colOff>
      <xdr:row>42</xdr:row>
      <xdr:rowOff>41728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77107</xdr:rowOff>
    </xdr:from>
    <xdr:to>
      <xdr:col>15</xdr:col>
      <xdr:colOff>133350</xdr:colOff>
      <xdr:row>42</xdr:row>
      <xdr:rowOff>7257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17434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42635</xdr:rowOff>
    </xdr:from>
    <xdr:to>
      <xdr:col>11</xdr:col>
      <xdr:colOff>82550</xdr:colOff>
      <xdr:row>41</xdr:row>
      <xdr:rowOff>144235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154412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8165</xdr:rowOff>
    </xdr:from>
    <xdr:to>
      <xdr:col>7</xdr:col>
      <xdr:colOff>31750</xdr:colOff>
      <xdr:row>41</xdr:row>
      <xdr:rowOff>109765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119942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年度においては、物件費や人件費の増等による経常経費充当一般財源の増加率は</a:t>
          </a:r>
          <a:r>
            <a:rPr kumimoji="1" lang="en-US" altLang="ja-JP" sz="1100">
              <a:solidFill>
                <a:schemeClr val="dk1"/>
              </a:solidFill>
              <a:effectLst/>
              <a:latin typeface="+mn-lt"/>
              <a:ea typeface="+mn-ea"/>
              <a:cs typeface="+mn-cs"/>
            </a:rPr>
            <a:t>5.3</a:t>
          </a:r>
          <a:r>
            <a:rPr kumimoji="1" lang="ja-JP" altLang="ja-JP" sz="1100">
              <a:solidFill>
                <a:schemeClr val="dk1"/>
              </a:solidFill>
              <a:effectLst/>
              <a:latin typeface="+mn-lt"/>
              <a:ea typeface="+mn-ea"/>
              <a:cs typeface="+mn-cs"/>
            </a:rPr>
            <a:t>％となり、個人市民税（定額減税分除く）や地方交付税の増等による経常一般財源と臨時財政対策債の増加率</a:t>
          </a:r>
          <a:r>
            <a:rPr kumimoji="1" lang="en-US" altLang="ja-JP" sz="1100">
              <a:solidFill>
                <a:schemeClr val="dk1"/>
              </a:solidFill>
              <a:effectLst/>
              <a:latin typeface="+mn-lt"/>
              <a:ea typeface="+mn-ea"/>
              <a:cs typeface="+mn-cs"/>
            </a:rPr>
            <a:t>4.4</a:t>
          </a:r>
          <a:r>
            <a:rPr kumimoji="1" lang="ja-JP" altLang="ja-JP" sz="1100">
              <a:solidFill>
                <a:schemeClr val="dk1"/>
              </a:solidFill>
              <a:effectLst/>
              <a:latin typeface="+mn-lt"/>
              <a:ea typeface="+mn-ea"/>
              <a:cs typeface="+mn-cs"/>
            </a:rPr>
            <a:t>％を上回ったことから、経常収支比率は前年度より増加した。</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30480</xdr:rowOff>
    </xdr:from>
    <xdr:to>
      <xdr:col>23</xdr:col>
      <xdr:colOff>133350</xdr:colOff>
      <xdr:row>66</xdr:row>
      <xdr:rowOff>122767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74580"/>
          <a:ext cx="0" cy="14638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94844</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1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122767</xdr:rowOff>
    </xdr:from>
    <xdr:to>
      <xdr:col>24</xdr:col>
      <xdr:colOff>12700</xdr:colOff>
      <xdr:row>66</xdr:row>
      <xdr:rowOff>122767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3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116857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30480</xdr:rowOff>
    </xdr:from>
    <xdr:to>
      <xdr:col>24</xdr:col>
      <xdr:colOff>12700</xdr:colOff>
      <xdr:row>58</xdr:row>
      <xdr:rowOff>30480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76623</xdr:rowOff>
    </xdr:from>
    <xdr:to>
      <xdr:col>23</xdr:col>
      <xdr:colOff>133350</xdr:colOff>
      <xdr:row>62</xdr:row>
      <xdr:rowOff>140970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706523"/>
          <a:ext cx="8382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98654</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557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146050</xdr:rowOff>
    </xdr:from>
    <xdr:to>
      <xdr:col>19</xdr:col>
      <xdr:colOff>133350</xdr:colOff>
      <xdr:row>62</xdr:row>
      <xdr:rowOff>76623</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433050"/>
          <a:ext cx="889000" cy="273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33867</xdr:rowOff>
    </xdr:from>
    <xdr:to>
      <xdr:col>19</xdr:col>
      <xdr:colOff>184150</xdr:colOff>
      <xdr:row>62</xdr:row>
      <xdr:rowOff>135467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120244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750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60113</xdr:rowOff>
    </xdr:from>
    <xdr:to>
      <xdr:col>15</xdr:col>
      <xdr:colOff>82550</xdr:colOff>
      <xdr:row>60</xdr:row>
      <xdr:rowOff>146050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175663"/>
          <a:ext cx="889000" cy="257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100754</xdr:rowOff>
    </xdr:from>
    <xdr:to>
      <xdr:col>15</xdr:col>
      <xdr:colOff>133350</xdr:colOff>
      <xdr:row>62</xdr:row>
      <xdr:rowOff>30904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5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15681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645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60113</xdr:rowOff>
    </xdr:from>
    <xdr:to>
      <xdr:col>11</xdr:col>
      <xdr:colOff>31750</xdr:colOff>
      <xdr:row>61</xdr:row>
      <xdr:rowOff>22860</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175663"/>
          <a:ext cx="889000" cy="305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22860</xdr:rowOff>
    </xdr:from>
    <xdr:to>
      <xdr:col>11</xdr:col>
      <xdr:colOff>82550</xdr:colOff>
      <xdr:row>60</xdr:row>
      <xdr:rowOff>124460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109237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39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116840</xdr:rowOff>
    </xdr:from>
    <xdr:to>
      <xdr:col>7</xdr:col>
      <xdr:colOff>31750</xdr:colOff>
      <xdr:row>62</xdr:row>
      <xdr:rowOff>46990</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31767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66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90170</xdr:rowOff>
    </xdr:from>
    <xdr:to>
      <xdr:col>23</xdr:col>
      <xdr:colOff>184150</xdr:colOff>
      <xdr:row>63</xdr:row>
      <xdr:rowOff>20320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62247</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692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25823</xdr:rowOff>
    </xdr:from>
    <xdr:to>
      <xdr:col>19</xdr:col>
      <xdr:colOff>184150</xdr:colOff>
      <xdr:row>62</xdr:row>
      <xdr:rowOff>127423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65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137600</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4246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95250</xdr:rowOff>
    </xdr:from>
    <xdr:to>
      <xdr:col>15</xdr:col>
      <xdr:colOff>133350</xdr:colOff>
      <xdr:row>61</xdr:row>
      <xdr:rowOff>25400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35577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15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9313</xdr:rowOff>
    </xdr:from>
    <xdr:to>
      <xdr:col>11</xdr:col>
      <xdr:colOff>82550</xdr:colOff>
      <xdr:row>59</xdr:row>
      <xdr:rowOff>110913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12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121090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989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143510</xdr:rowOff>
    </xdr:from>
    <xdr:to>
      <xdr:col>7</xdr:col>
      <xdr:colOff>31750</xdr:colOff>
      <xdr:row>61</xdr:row>
      <xdr:rowOff>73660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83837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[115,978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人件費については、職員数の増加及び人事院勧告に伴う給料表の改定等の要因により、前年度比</a:t>
          </a:r>
          <a:r>
            <a:rPr kumimoji="1" lang="en-US" altLang="ja-JP" sz="1100">
              <a:solidFill>
                <a:schemeClr val="dk1"/>
              </a:solidFill>
              <a:effectLst/>
              <a:latin typeface="+mn-lt"/>
              <a:ea typeface="+mn-ea"/>
              <a:cs typeface="+mn-cs"/>
            </a:rPr>
            <a:t>8.2</a:t>
          </a:r>
          <a:r>
            <a:rPr kumimoji="1" lang="ja-JP" altLang="ja-JP" sz="1100">
              <a:solidFill>
                <a:schemeClr val="dk1"/>
              </a:solidFill>
              <a:effectLst/>
              <a:latin typeface="+mn-lt"/>
              <a:ea typeface="+mn-ea"/>
              <a:cs typeface="+mn-cs"/>
            </a:rPr>
            <a:t>％の増額となった。また、物件費については、自治体情報システムの標準化、共通化に係るシステム構築費用の皆増や、予防接種委託費用の増等の影響で、前年度比で</a:t>
          </a:r>
          <a:r>
            <a:rPr kumimoji="1" lang="en-US" altLang="ja-JP" sz="1100">
              <a:solidFill>
                <a:schemeClr val="dk1"/>
              </a:solidFill>
              <a:effectLst/>
              <a:latin typeface="+mn-lt"/>
              <a:ea typeface="+mn-ea"/>
              <a:cs typeface="+mn-cs"/>
            </a:rPr>
            <a:t>9.5</a:t>
          </a:r>
          <a:r>
            <a:rPr kumimoji="1" lang="ja-JP" altLang="ja-JP" sz="1100">
              <a:solidFill>
                <a:schemeClr val="dk1"/>
              </a:solidFill>
              <a:effectLst/>
              <a:latin typeface="+mn-lt"/>
              <a:ea typeface="+mn-ea"/>
              <a:cs typeface="+mn-cs"/>
            </a:rPr>
            <a:t>％の増額となった。</a:t>
          </a:r>
          <a:endParaRPr lang="ja-JP" altLang="ja-JP" sz="1400">
            <a:effectLst/>
          </a:endParaRPr>
        </a:p>
        <a:p>
          <a:r>
            <a:rPr kumimoji="1" lang="ja-JP" altLang="ja-JP" sz="1100">
              <a:solidFill>
                <a:schemeClr val="dk1"/>
              </a:solidFill>
              <a:effectLst/>
              <a:latin typeface="+mn-lt"/>
              <a:ea typeface="+mn-ea"/>
              <a:cs typeface="+mn-cs"/>
            </a:rPr>
            <a:t>　今後については、</a:t>
          </a:r>
          <a:r>
            <a:rPr kumimoji="1" lang="ja-JP" altLang="en-US" sz="1100">
              <a:solidFill>
                <a:schemeClr val="dk1"/>
              </a:solidFill>
              <a:effectLst/>
              <a:latin typeface="+mn-lt"/>
              <a:ea typeface="+mn-ea"/>
              <a:cs typeface="+mn-cs"/>
            </a:rPr>
            <a:t>定員</a:t>
          </a:r>
          <a:r>
            <a:rPr kumimoji="1" lang="ja-JP" altLang="ja-JP" sz="1100">
              <a:solidFill>
                <a:schemeClr val="dk1"/>
              </a:solidFill>
              <a:effectLst/>
              <a:latin typeface="+mn-lt"/>
              <a:ea typeface="+mn-ea"/>
              <a:cs typeface="+mn-cs"/>
            </a:rPr>
            <a:t>の適正化を図りつつ、物件費については</a:t>
          </a:r>
          <a:r>
            <a:rPr kumimoji="1" lang="ja-JP" altLang="en-US" sz="1100">
              <a:solidFill>
                <a:schemeClr val="dk1"/>
              </a:solidFill>
              <a:effectLst/>
              <a:latin typeface="+mn-lt"/>
              <a:ea typeface="+mn-ea"/>
              <a:cs typeface="+mn-cs"/>
            </a:rPr>
            <a:t>物価高騰により</a:t>
          </a:r>
          <a:r>
            <a:rPr kumimoji="1" lang="ja-JP" altLang="ja-JP" sz="1100">
              <a:solidFill>
                <a:schemeClr val="dk1"/>
              </a:solidFill>
              <a:effectLst/>
              <a:latin typeface="+mn-lt"/>
              <a:ea typeface="+mn-ea"/>
              <a:cs typeface="+mn-cs"/>
            </a:rPr>
            <a:t>決算額の増加が見込まれるため事業内容の精査や入札等競争により抑制を図る。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124227</xdr:rowOff>
    </xdr:from>
    <xdr:to>
      <xdr:col>23</xdr:col>
      <xdr:colOff>133350</xdr:colOff>
      <xdr:row>88</xdr:row>
      <xdr:rowOff>136429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40227"/>
          <a:ext cx="0" cy="13838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108506</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6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136429</xdr:rowOff>
    </xdr:from>
    <xdr:to>
      <xdr:col>24</xdr:col>
      <xdr:colOff>12700</xdr:colOff>
      <xdr:row>88</xdr:row>
      <xdr:rowOff>136429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4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39154</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8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124227</xdr:rowOff>
    </xdr:from>
    <xdr:to>
      <xdr:col>24</xdr:col>
      <xdr:colOff>12700</xdr:colOff>
      <xdr:row>80</xdr:row>
      <xdr:rowOff>124227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40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141514</xdr:rowOff>
    </xdr:from>
    <xdr:to>
      <xdr:col>23</xdr:col>
      <xdr:colOff>133350</xdr:colOff>
      <xdr:row>82</xdr:row>
      <xdr:rowOff>90016</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028964"/>
          <a:ext cx="838200" cy="119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145288</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37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1761</xdr:rowOff>
    </xdr:from>
    <xdr:to>
      <xdr:col>23</xdr:col>
      <xdr:colOff>184150</xdr:colOff>
      <xdr:row>84</xdr:row>
      <xdr:rowOff>103361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0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72059</xdr:rowOff>
    </xdr:from>
    <xdr:to>
      <xdr:col>19</xdr:col>
      <xdr:colOff>133350</xdr:colOff>
      <xdr:row>81</xdr:row>
      <xdr:rowOff>141514</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3959509"/>
          <a:ext cx="889000" cy="69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60230</xdr:rowOff>
    </xdr:from>
    <xdr:to>
      <xdr:col>19</xdr:col>
      <xdr:colOff>184150</xdr:colOff>
      <xdr:row>83</xdr:row>
      <xdr:rowOff>161830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146607</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376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1774</xdr:rowOff>
    </xdr:from>
    <xdr:to>
      <xdr:col>15</xdr:col>
      <xdr:colOff>82550</xdr:colOff>
      <xdr:row>81</xdr:row>
      <xdr:rowOff>72059</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3889224"/>
          <a:ext cx="889000" cy="70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82510</xdr:rowOff>
    </xdr:from>
    <xdr:to>
      <xdr:col>15</xdr:col>
      <xdr:colOff>133350</xdr:colOff>
      <xdr:row>84</xdr:row>
      <xdr:rowOff>12660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168887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3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1774</xdr:rowOff>
    </xdr:from>
    <xdr:to>
      <xdr:col>11</xdr:col>
      <xdr:colOff>31750</xdr:colOff>
      <xdr:row>81</xdr:row>
      <xdr:rowOff>13826</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flipV="1">
          <a:off x="1447800" y="13889224"/>
          <a:ext cx="889000" cy="12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20307</xdr:rowOff>
    </xdr:from>
    <xdr:to>
      <xdr:col>11</xdr:col>
      <xdr:colOff>82550</xdr:colOff>
      <xdr:row>83</xdr:row>
      <xdr:rowOff>121907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106684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33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33493</xdr:rowOff>
    </xdr:from>
    <xdr:to>
      <xdr:col>7</xdr:col>
      <xdr:colOff>31750</xdr:colOff>
      <xdr:row>84</xdr:row>
      <xdr:rowOff>135093</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435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119870</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521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39216</xdr:rowOff>
    </xdr:from>
    <xdr:to>
      <xdr:col>23</xdr:col>
      <xdr:colOff>184150</xdr:colOff>
      <xdr:row>82</xdr:row>
      <xdr:rowOff>140816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09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55743</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943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90714</xdr:rowOff>
    </xdr:from>
    <xdr:to>
      <xdr:col>19</xdr:col>
      <xdr:colOff>184150</xdr:colOff>
      <xdr:row>82</xdr:row>
      <xdr:rowOff>20864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3978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31041</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7470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21259</xdr:rowOff>
    </xdr:from>
    <xdr:to>
      <xdr:col>15</xdr:col>
      <xdr:colOff>133350</xdr:colOff>
      <xdr:row>81</xdr:row>
      <xdr:rowOff>122859</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3908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133036</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677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122424</xdr:rowOff>
    </xdr:from>
    <xdr:to>
      <xdr:col>11</xdr:col>
      <xdr:colOff>82550</xdr:colOff>
      <xdr:row>81</xdr:row>
      <xdr:rowOff>52574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83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62751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607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134476</xdr:rowOff>
    </xdr:from>
    <xdr:to>
      <xdr:col>7</xdr:col>
      <xdr:colOff>31750</xdr:colOff>
      <xdr:row>81</xdr:row>
      <xdr:rowOff>64626</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850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74803</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619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給与体系は特段変更がなかったものの、職員の経験年数階層の変動等による影響により、昨年度から</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ポイント上昇した。</a:t>
          </a:r>
          <a:endParaRPr lang="ja-JP" altLang="ja-JP" sz="1400">
            <a:effectLst/>
          </a:endParaRPr>
        </a:p>
        <a:p>
          <a:r>
            <a:rPr kumimoji="1" lang="ja-JP" altLang="ja-JP" sz="1100">
              <a:solidFill>
                <a:schemeClr val="dk1"/>
              </a:solidFill>
              <a:effectLst/>
              <a:latin typeface="+mn-lt"/>
              <a:ea typeface="+mn-ea"/>
              <a:cs typeface="+mn-cs"/>
            </a:rPr>
            <a:t>　全国市平均や類似団体内平均をやや上回っていることから、今後についても、引き続き給与の適正化に努める。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39159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60450"/>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132291</xdr:rowOff>
    </xdr:from>
    <xdr:to>
      <xdr:col>81</xdr:col>
      <xdr:colOff>44450</xdr:colOff>
      <xdr:row>86</xdr:row>
      <xdr:rowOff>61384</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705541"/>
          <a:ext cx="838200" cy="100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138236</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400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121709</xdr:rowOff>
    </xdr:from>
    <xdr:to>
      <xdr:col>81</xdr:col>
      <xdr:colOff>95250</xdr:colOff>
      <xdr:row>86</xdr:row>
      <xdr:rowOff>51859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132291</xdr:rowOff>
    </xdr:from>
    <xdr:to>
      <xdr:col>77</xdr:col>
      <xdr:colOff>44450</xdr:colOff>
      <xdr:row>85</xdr:row>
      <xdr:rowOff>132291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70554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121709</xdr:rowOff>
    </xdr:from>
    <xdr:to>
      <xdr:col>77</xdr:col>
      <xdr:colOff>95250</xdr:colOff>
      <xdr:row>86</xdr:row>
      <xdr:rowOff>51859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36636</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7813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132291</xdr:rowOff>
    </xdr:from>
    <xdr:to>
      <xdr:col>72</xdr:col>
      <xdr:colOff>203200</xdr:colOff>
      <xdr:row>86</xdr:row>
      <xdr:rowOff>61384</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705541"/>
          <a:ext cx="889000" cy="100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161925</xdr:rowOff>
    </xdr:from>
    <xdr:to>
      <xdr:col>73</xdr:col>
      <xdr:colOff>44450</xdr:colOff>
      <xdr:row>86</xdr:row>
      <xdr:rowOff>92075</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76852</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82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61384</xdr:rowOff>
    </xdr:from>
    <xdr:to>
      <xdr:col>68</xdr:col>
      <xdr:colOff>152400</xdr:colOff>
      <xdr:row>86</xdr:row>
      <xdr:rowOff>61384</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48060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10584</xdr:rowOff>
    </xdr:from>
    <xdr:to>
      <xdr:col>68</xdr:col>
      <xdr:colOff>203200</xdr:colOff>
      <xdr:row>86</xdr:row>
      <xdr:rowOff>112184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122361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52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21166</xdr:rowOff>
    </xdr:from>
    <xdr:to>
      <xdr:col>64</xdr:col>
      <xdr:colOff>152400</xdr:colOff>
      <xdr:row>85</xdr:row>
      <xdr:rowOff>122766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132943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10584</xdr:rowOff>
    </xdr:from>
    <xdr:to>
      <xdr:col>81</xdr:col>
      <xdr:colOff>95250</xdr:colOff>
      <xdr:row>86</xdr:row>
      <xdr:rowOff>112184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154111</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7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81491</xdr:rowOff>
    </xdr:from>
    <xdr:to>
      <xdr:col>77</xdr:col>
      <xdr:colOff>95250</xdr:colOff>
      <xdr:row>86</xdr:row>
      <xdr:rowOff>11641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65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21818</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4236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81491</xdr:rowOff>
    </xdr:from>
    <xdr:to>
      <xdr:col>73</xdr:col>
      <xdr:colOff>44450</xdr:colOff>
      <xdr:row>86</xdr:row>
      <xdr:rowOff>11641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65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21818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423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10584</xdr:rowOff>
    </xdr:from>
    <xdr:to>
      <xdr:col>68</xdr:col>
      <xdr:colOff>203200</xdr:colOff>
      <xdr:row>86</xdr:row>
      <xdr:rowOff>112184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96961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10584</xdr:rowOff>
    </xdr:from>
    <xdr:to>
      <xdr:col>64</xdr:col>
      <xdr:colOff>152400</xdr:colOff>
      <xdr:row>86</xdr:row>
      <xdr:rowOff>112184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96961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全国平均及び埼玉県平均を大きく下回っており、類似団体内順位についてもここ数年、上位となっている。</a:t>
          </a:r>
          <a:endParaRPr lang="ja-JP" altLang="ja-JP" sz="1400">
            <a:effectLst/>
          </a:endParaRPr>
        </a:p>
        <a:p>
          <a:r>
            <a:rPr kumimoji="1" lang="ja-JP" altLang="ja-JP" sz="1100">
              <a:solidFill>
                <a:schemeClr val="dk1"/>
              </a:solidFill>
              <a:effectLst/>
              <a:latin typeface="+mn-lt"/>
              <a:ea typeface="+mn-ea"/>
              <a:cs typeface="+mn-cs"/>
            </a:rPr>
            <a:t>　職員数及び人口についてはどちらも増加となり、前年度比と同水準になっている。今後についても、引き続き定員の適正な管理に努める。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130493</xdr:rowOff>
    </xdr:from>
    <xdr:to>
      <xdr:col>81</xdr:col>
      <xdr:colOff>44450</xdr:colOff>
      <xdr:row>67</xdr:row>
      <xdr:rowOff>156421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46043"/>
          <a:ext cx="0" cy="13975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128498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61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156421</xdr:rowOff>
    </xdr:from>
    <xdr:to>
      <xdr:col>81</xdr:col>
      <xdr:colOff>133350</xdr:colOff>
      <xdr:row>67</xdr:row>
      <xdr:rowOff>156421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643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45420</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130493</xdr:rowOff>
    </xdr:from>
    <xdr:to>
      <xdr:col>81</xdr:col>
      <xdr:colOff>133350</xdr:colOff>
      <xdr:row>59</xdr:row>
      <xdr:rowOff>130493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46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121391</xdr:rowOff>
    </xdr:from>
    <xdr:to>
      <xdr:col>81</xdr:col>
      <xdr:colOff>44450</xdr:colOff>
      <xdr:row>61</xdr:row>
      <xdr:rowOff>121391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57984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142681</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77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170604</xdr:rowOff>
    </xdr:from>
    <xdr:to>
      <xdr:col>81</xdr:col>
      <xdr:colOff>95250</xdr:colOff>
      <xdr:row>63</xdr:row>
      <xdr:rowOff>100754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121391</xdr:rowOff>
    </xdr:from>
    <xdr:to>
      <xdr:col>77</xdr:col>
      <xdr:colOff>44450</xdr:colOff>
      <xdr:row>61</xdr:row>
      <xdr:rowOff>133456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5290800" y="10579841"/>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158538</xdr:rowOff>
    </xdr:from>
    <xdr:to>
      <xdr:col>77</xdr:col>
      <xdr:colOff>95250</xdr:colOff>
      <xdr:row>63</xdr:row>
      <xdr:rowOff>88688</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73465</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874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117369</xdr:rowOff>
    </xdr:from>
    <xdr:to>
      <xdr:col>72</xdr:col>
      <xdr:colOff>203200</xdr:colOff>
      <xdr:row>61</xdr:row>
      <xdr:rowOff>133456</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575819"/>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146473</xdr:rowOff>
    </xdr:from>
    <xdr:to>
      <xdr:col>73</xdr:col>
      <xdr:colOff>44450</xdr:colOff>
      <xdr:row>63</xdr:row>
      <xdr:rowOff>76623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61400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86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117369</xdr:rowOff>
    </xdr:from>
    <xdr:to>
      <xdr:col>68</xdr:col>
      <xdr:colOff>152400</xdr:colOff>
      <xdr:row>61</xdr:row>
      <xdr:rowOff>119380</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575819"/>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134408</xdr:rowOff>
    </xdr:from>
    <xdr:to>
      <xdr:col>68</xdr:col>
      <xdr:colOff>203200</xdr:colOff>
      <xdr:row>63</xdr:row>
      <xdr:rowOff>64558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49335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85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64</xdr:row>
      <xdr:rowOff>10689</xdr:rowOff>
    </xdr:from>
    <xdr:to>
      <xdr:col>64</xdr:col>
      <xdr:colOff>152400</xdr:colOff>
      <xdr:row>64</xdr:row>
      <xdr:rowOff>112289</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983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64</xdr:row>
      <xdr:rowOff>97066</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1069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70591</xdr:rowOff>
    </xdr:from>
    <xdr:to>
      <xdr:col>81</xdr:col>
      <xdr:colOff>95250</xdr:colOff>
      <xdr:row>62</xdr:row>
      <xdr:rowOff>741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529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87118</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374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70591</xdr:rowOff>
    </xdr:from>
    <xdr:to>
      <xdr:col>77</xdr:col>
      <xdr:colOff>95250</xdr:colOff>
      <xdr:row>62</xdr:row>
      <xdr:rowOff>741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529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10918</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2979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82656</xdr:rowOff>
    </xdr:from>
    <xdr:to>
      <xdr:col>73</xdr:col>
      <xdr:colOff>44450</xdr:colOff>
      <xdr:row>62</xdr:row>
      <xdr:rowOff>12806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541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22983</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309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66569</xdr:rowOff>
    </xdr:from>
    <xdr:to>
      <xdr:col>68</xdr:col>
      <xdr:colOff>203200</xdr:colOff>
      <xdr:row>61</xdr:row>
      <xdr:rowOff>168169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525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6896</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293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68580</xdr:rowOff>
    </xdr:from>
    <xdr:to>
      <xdr:col>64</xdr:col>
      <xdr:colOff>152400</xdr:colOff>
      <xdr:row>61</xdr:row>
      <xdr:rowOff>170180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52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8907</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295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chemeClr val="dk1"/>
              </a:solidFill>
              <a:effectLst/>
              <a:latin typeface="+mn-lt"/>
              <a:ea typeface="+mn-ea"/>
              <a:cs typeface="+mn-cs"/>
            </a:rPr>
            <a:t>　</a:t>
          </a:r>
          <a:r>
            <a:rPr kumimoji="1" lang="ja-JP" altLang="ja-JP" sz="1050">
              <a:solidFill>
                <a:schemeClr val="dk1"/>
              </a:solidFill>
              <a:effectLst/>
              <a:latin typeface="+mn-lt"/>
              <a:ea typeface="+mn-ea"/>
              <a:cs typeface="+mn-cs"/>
            </a:rPr>
            <a:t>起債の抑制を図ってきたことにより、平成</a:t>
          </a:r>
          <a:r>
            <a:rPr kumimoji="1" lang="en-US" altLang="ja-JP" sz="1050">
              <a:solidFill>
                <a:schemeClr val="dk1"/>
              </a:solidFill>
              <a:effectLst/>
              <a:latin typeface="+mn-lt"/>
              <a:ea typeface="+mn-ea"/>
              <a:cs typeface="+mn-cs"/>
            </a:rPr>
            <a:t>22</a:t>
          </a:r>
          <a:r>
            <a:rPr kumimoji="1" lang="ja-JP" altLang="ja-JP" sz="1050">
              <a:solidFill>
                <a:schemeClr val="dk1"/>
              </a:solidFill>
              <a:effectLst/>
              <a:latin typeface="+mn-lt"/>
              <a:ea typeface="+mn-ea"/>
              <a:cs typeface="+mn-cs"/>
            </a:rPr>
            <a:t>年度以降実質公債費比率は減少を続けていたが、近年は公共施設の老朽化に伴う大規模改修工事や学校教育施設の整備に係る起債の償還額増加などにより、令和</a:t>
          </a:r>
          <a:r>
            <a:rPr kumimoji="1" lang="en-US" altLang="ja-JP" sz="1050">
              <a:solidFill>
                <a:schemeClr val="dk1"/>
              </a:solidFill>
              <a:effectLst/>
              <a:latin typeface="+mn-lt"/>
              <a:ea typeface="+mn-ea"/>
              <a:cs typeface="+mn-cs"/>
            </a:rPr>
            <a:t>2</a:t>
          </a:r>
          <a:r>
            <a:rPr kumimoji="1" lang="ja-JP" altLang="ja-JP" sz="1050">
              <a:solidFill>
                <a:schemeClr val="dk1"/>
              </a:solidFill>
              <a:effectLst/>
              <a:latin typeface="+mn-lt"/>
              <a:ea typeface="+mn-ea"/>
              <a:cs typeface="+mn-cs"/>
            </a:rPr>
            <a:t>年度以降実質公債費比率は増加傾向となっている。令和</a:t>
          </a:r>
          <a:r>
            <a:rPr kumimoji="1" lang="en-US" altLang="ja-JP" sz="1050">
              <a:solidFill>
                <a:schemeClr val="dk1"/>
              </a:solidFill>
              <a:effectLst/>
              <a:latin typeface="+mn-lt"/>
              <a:ea typeface="+mn-ea"/>
              <a:cs typeface="+mn-cs"/>
            </a:rPr>
            <a:t>6</a:t>
          </a:r>
          <a:r>
            <a:rPr kumimoji="1" lang="ja-JP" altLang="ja-JP" sz="1050">
              <a:solidFill>
                <a:schemeClr val="dk1"/>
              </a:solidFill>
              <a:effectLst/>
              <a:latin typeface="+mn-lt"/>
              <a:ea typeface="+mn-ea"/>
              <a:cs typeface="+mn-cs"/>
            </a:rPr>
            <a:t>年度については、都市計画税の公債費への充当額は増加したものの、志木地区衛生組合の富士見環境センター焼却施設基幹的設備改良工事に係る地方債の元金償還の開始に伴う公債費の増等の影響がこれを上回ったことにより、実質公債費比率は前年度から</a:t>
          </a:r>
          <a:r>
            <a:rPr kumimoji="1" lang="en-US" altLang="ja-JP" sz="1050">
              <a:solidFill>
                <a:schemeClr val="dk1"/>
              </a:solidFill>
              <a:effectLst/>
              <a:latin typeface="+mn-lt"/>
              <a:ea typeface="+mn-ea"/>
              <a:cs typeface="+mn-cs"/>
            </a:rPr>
            <a:t>0.3</a:t>
          </a:r>
          <a:r>
            <a:rPr kumimoji="1" lang="ja-JP" altLang="ja-JP" sz="1050">
              <a:solidFill>
                <a:schemeClr val="dk1"/>
              </a:solidFill>
              <a:effectLst/>
              <a:latin typeface="+mn-lt"/>
              <a:ea typeface="+mn-ea"/>
              <a:cs typeface="+mn-cs"/>
            </a:rPr>
            <a:t>％増加した。</a:t>
          </a:r>
          <a:endParaRPr lang="ja-JP" altLang="ja-JP" sz="1200">
            <a:effectLst/>
          </a:endParaRPr>
        </a:p>
        <a:p>
          <a:r>
            <a:rPr kumimoji="1" lang="ja-JP" altLang="ja-JP" sz="1050">
              <a:solidFill>
                <a:schemeClr val="dk1"/>
              </a:solidFill>
              <a:effectLst/>
              <a:latin typeface="+mn-lt"/>
              <a:ea typeface="+mn-ea"/>
              <a:cs typeface="+mn-cs"/>
            </a:rPr>
            <a:t>　比率は類似団体平均や健全化基準より良いものであるが、庁舎建設のほか引き続き施設の老朽化に対する整備が見込まれるため、比率が悪化しないよう努める。</a:t>
          </a:r>
          <a:endParaRPr lang="ja-JP" altLang="ja-JP" sz="1200">
            <a:effectLst/>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44</xdr:row>
      <xdr:rowOff>107648</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20364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79725</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62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107648</xdr:rowOff>
    </xdr:from>
    <xdr:to>
      <xdr:col>81</xdr:col>
      <xdr:colOff>133350</xdr:colOff>
      <xdr:row>44</xdr:row>
      <xdr:rowOff>107648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126093</xdr:rowOff>
    </xdr:from>
    <xdr:to>
      <xdr:col>81</xdr:col>
      <xdr:colOff>44450</xdr:colOff>
      <xdr:row>39</xdr:row>
      <xdr:rowOff>160565</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812643"/>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68641</xdr:rowOff>
    </xdr:from>
    <xdr:to>
      <xdr:col>77</xdr:col>
      <xdr:colOff>44450</xdr:colOff>
      <xdr:row>39</xdr:row>
      <xdr:rowOff>126093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755191"/>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99181</xdr:rowOff>
    </xdr:from>
    <xdr:to>
      <xdr:col>77</xdr:col>
      <xdr:colOff>95250</xdr:colOff>
      <xdr:row>41</xdr:row>
      <xdr:rowOff>29331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14108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43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68641</xdr:rowOff>
    </xdr:from>
    <xdr:to>
      <xdr:col>72</xdr:col>
      <xdr:colOff>203200</xdr:colOff>
      <xdr:row>39</xdr:row>
      <xdr:rowOff>68641</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75519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87691</xdr:rowOff>
    </xdr:from>
    <xdr:to>
      <xdr:col>73</xdr:col>
      <xdr:colOff>44450</xdr:colOff>
      <xdr:row>41</xdr:row>
      <xdr:rowOff>17841</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2618</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032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45659</xdr:rowOff>
    </xdr:from>
    <xdr:to>
      <xdr:col>68</xdr:col>
      <xdr:colOff>152400</xdr:colOff>
      <xdr:row>39</xdr:row>
      <xdr:rowOff>68641</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732209"/>
          <a:ext cx="8890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43543</xdr:rowOff>
    </xdr:from>
    <xdr:to>
      <xdr:col>64</xdr:col>
      <xdr:colOff>152400</xdr:colOff>
      <xdr:row>42</xdr:row>
      <xdr:rowOff>145143</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129920</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733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109765</xdr:rowOff>
    </xdr:from>
    <xdr:to>
      <xdr:col>81</xdr:col>
      <xdr:colOff>95250</xdr:colOff>
      <xdr:row>40</xdr:row>
      <xdr:rowOff>39915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79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126292</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641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75293</xdr:rowOff>
    </xdr:from>
    <xdr:to>
      <xdr:col>77</xdr:col>
      <xdr:colOff>95250</xdr:colOff>
      <xdr:row>40</xdr:row>
      <xdr:rowOff>5443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76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15620</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530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17841</xdr:rowOff>
    </xdr:from>
    <xdr:to>
      <xdr:col>73</xdr:col>
      <xdr:colOff>44450</xdr:colOff>
      <xdr:row>39</xdr:row>
      <xdr:rowOff>119441</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704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129618</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473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17841</xdr:rowOff>
    </xdr:from>
    <xdr:to>
      <xdr:col>68</xdr:col>
      <xdr:colOff>203200</xdr:colOff>
      <xdr:row>39</xdr:row>
      <xdr:rowOff>119441</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704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129618</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473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166309</xdr:rowOff>
    </xdr:from>
    <xdr:to>
      <xdr:col>64</xdr:col>
      <xdr:colOff>152400</xdr:colOff>
      <xdr:row>39</xdr:row>
      <xdr:rowOff>96459</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68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106636</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45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地方債残高の減や充当可能基金の増により、平成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から引き続きマイナスとなっている。今後、新庁舎整備や施設の老朽化に伴う改修工事等の増加により地方債残高の増加も見込まれることから、事業費の削減や交付税算入のある有利な起債の活用を図り、現在の水準を維持するよう努め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8981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6391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152508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924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8981</xdr:rowOff>
    </xdr:from>
    <xdr:to>
      <xdr:col>81</xdr:col>
      <xdr:colOff>133350</xdr:colOff>
      <xdr:row>23</xdr:row>
      <xdr:rowOff>8981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52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156119</xdr:rowOff>
    </xdr:from>
    <xdr:to>
      <xdr:col>64</xdr:col>
      <xdr:colOff>152400</xdr:colOff>
      <xdr:row>18</xdr:row>
      <xdr:rowOff>86269</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3070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96446</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839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埼玉県富士見市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113,404
109,816
19.77
43,814,684
42,521,351
975,681
23,066,565
23,476,224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人事</a:t>
          </a:r>
          <a:r>
            <a:rPr kumimoji="1" lang="ja-JP" altLang="en-US" sz="1100">
              <a:solidFill>
                <a:schemeClr val="dk1"/>
              </a:solidFill>
              <a:effectLst/>
              <a:latin typeface="+mn-lt"/>
              <a:ea typeface="+mn-ea"/>
              <a:cs typeface="+mn-cs"/>
            </a:rPr>
            <a:t>院</a:t>
          </a:r>
          <a:r>
            <a:rPr kumimoji="1" lang="ja-JP" altLang="ja-JP" sz="1100">
              <a:solidFill>
                <a:schemeClr val="dk1"/>
              </a:solidFill>
              <a:effectLst/>
              <a:latin typeface="+mn-lt"/>
              <a:ea typeface="+mn-ea"/>
              <a:cs typeface="+mn-cs"/>
            </a:rPr>
            <a:t>勧告に伴う給料表の改定により、一般職員や会計年度任用職員における給料・報酬、期末・勤勉手当の支給が増え、前年度と比較し人件費が増加した。一方で、経常一般財源等は地方交付税や各種交付金が前年度と比較し増加しつつも、分子である人件費の伸びの方が分母である経常一般財源等の伸びを上回ったことから比率は悪化した。</a:t>
          </a:r>
          <a:endParaRPr lang="ja-JP" altLang="ja-JP" sz="1400">
            <a:effectLst/>
          </a:endParaRPr>
        </a:p>
        <a:p>
          <a:r>
            <a:rPr kumimoji="1" lang="ja-JP" altLang="ja-JP" sz="1100">
              <a:solidFill>
                <a:schemeClr val="dk1"/>
              </a:solidFill>
              <a:effectLst/>
              <a:latin typeface="+mn-lt"/>
              <a:ea typeface="+mn-ea"/>
              <a:cs typeface="+mn-cs"/>
            </a:rPr>
            <a:t>　類似団体との比較で本市は相対的に平均値より下回っているものの、引き続き業務の効率化や人員の適正配置に努め、比率の改善を図る。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134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20320</xdr:rowOff>
    </xdr:from>
    <xdr:to>
      <xdr:col>24</xdr:col>
      <xdr:colOff>25400</xdr:colOff>
      <xdr:row>36</xdr:row>
      <xdr:rowOff>73660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19252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11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20320</xdr:rowOff>
    </xdr:from>
    <xdr:to>
      <xdr:col>19</xdr:col>
      <xdr:colOff>187325</xdr:colOff>
      <xdr:row>36</xdr:row>
      <xdr:rowOff>43180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1925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13987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168910</xdr:rowOff>
    </xdr:from>
    <xdr:to>
      <xdr:col>15</xdr:col>
      <xdr:colOff>98425</xdr:colOff>
      <xdr:row>36</xdr:row>
      <xdr:rowOff>43180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1696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106680</xdr:rowOff>
    </xdr:from>
    <xdr:to>
      <xdr:col>15</xdr:col>
      <xdr:colOff>149225</xdr:colOff>
      <xdr:row>37</xdr:row>
      <xdr:rowOff>36830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21607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168910</xdr:rowOff>
    </xdr:from>
    <xdr:to>
      <xdr:col>11</xdr:col>
      <xdr:colOff>9525</xdr:colOff>
      <xdr:row>36</xdr:row>
      <xdr:rowOff>134620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16966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114300</xdr:rowOff>
    </xdr:from>
    <xdr:to>
      <xdr:col>6</xdr:col>
      <xdr:colOff>171450</xdr:colOff>
      <xdr:row>37</xdr:row>
      <xdr:rowOff>44450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29227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22860</xdr:rowOff>
    </xdr:from>
    <xdr:to>
      <xdr:col>24</xdr:col>
      <xdr:colOff>76200</xdr:colOff>
      <xdr:row>36</xdr:row>
      <xdr:rowOff>124460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39387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140970</xdr:rowOff>
    </xdr:from>
    <xdr:to>
      <xdr:col>20</xdr:col>
      <xdr:colOff>38100</xdr:colOff>
      <xdr:row>36</xdr:row>
      <xdr:rowOff>71120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81297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910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163830</xdr:rowOff>
    </xdr:from>
    <xdr:to>
      <xdr:col>15</xdr:col>
      <xdr:colOff>149225</xdr:colOff>
      <xdr:row>36</xdr:row>
      <xdr:rowOff>93980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6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104157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118110</xdr:rowOff>
    </xdr:from>
    <xdr:to>
      <xdr:col>11</xdr:col>
      <xdr:colOff>60325</xdr:colOff>
      <xdr:row>36</xdr:row>
      <xdr:rowOff>48260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58437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83820</xdr:rowOff>
    </xdr:from>
    <xdr:to>
      <xdr:col>6</xdr:col>
      <xdr:colOff>171450</xdr:colOff>
      <xdr:row>37</xdr:row>
      <xdr:rowOff>13970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24147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近年は、物価高騰や労務単価の上昇により物件費も増加傾向にあるが、令和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年度については分母である経常一般財源等の伸びによって、指標の悪化をある程度抑えたものと分析している。</a:t>
          </a:r>
          <a:endParaRPr lang="ja-JP" altLang="ja-JP" sz="1400">
            <a:effectLst/>
          </a:endParaRPr>
        </a:p>
        <a:p>
          <a:r>
            <a:rPr kumimoji="1" lang="ja-JP" altLang="ja-JP" sz="1100">
              <a:solidFill>
                <a:schemeClr val="dk1"/>
              </a:solidFill>
              <a:effectLst/>
              <a:latin typeface="+mn-lt"/>
              <a:ea typeface="+mn-ea"/>
              <a:cs typeface="+mn-cs"/>
            </a:rPr>
            <a:t>　類似団体との比較で本市は相対的に平均値を上回っていることや、今後も物価高騰などの影響に伴う物件費の上昇を踏まえると、比率の改善に向けて事業の見直しによる経常費用の削減や市税収入などの自主財源の確保といった、歳入・歳出両面での効果的な財政運営の取組に努める必要があ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60706</xdr:rowOff>
    </xdr:from>
    <xdr:to>
      <xdr:col>82</xdr:col>
      <xdr:colOff>107950</xdr:colOff>
      <xdr:row>21</xdr:row>
      <xdr:rowOff>78994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89556"/>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51071</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5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78994</xdr:rowOff>
    </xdr:from>
    <xdr:to>
      <xdr:col>82</xdr:col>
      <xdr:colOff>196850</xdr:colOff>
      <xdr:row>21</xdr:row>
      <xdr:rowOff>78994</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147083</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3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60706</xdr:rowOff>
    </xdr:from>
    <xdr:to>
      <xdr:col>82</xdr:col>
      <xdr:colOff>196850</xdr:colOff>
      <xdr:row>13</xdr:row>
      <xdr:rowOff>60706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62992</xdr:rowOff>
    </xdr:from>
    <xdr:to>
      <xdr:col>82</xdr:col>
      <xdr:colOff>107950</xdr:colOff>
      <xdr:row>18</xdr:row>
      <xdr:rowOff>72136</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314909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53865</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97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33274</xdr:rowOff>
    </xdr:from>
    <xdr:to>
      <xdr:col>78</xdr:col>
      <xdr:colOff>69850</xdr:colOff>
      <xdr:row>18</xdr:row>
      <xdr:rowOff>62992</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947924"/>
          <a:ext cx="889000" cy="20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163068</xdr:rowOff>
    </xdr:from>
    <xdr:to>
      <xdr:col>78</xdr:col>
      <xdr:colOff>120650</xdr:colOff>
      <xdr:row>17</xdr:row>
      <xdr:rowOff>93218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103395</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675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67564</xdr:rowOff>
    </xdr:from>
    <xdr:to>
      <xdr:col>73</xdr:col>
      <xdr:colOff>180975</xdr:colOff>
      <xdr:row>17</xdr:row>
      <xdr:rowOff>33274</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810764"/>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135636</xdr:rowOff>
    </xdr:from>
    <xdr:to>
      <xdr:col>74</xdr:col>
      <xdr:colOff>31750</xdr:colOff>
      <xdr:row>17</xdr:row>
      <xdr:rowOff>65786</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75963</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64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67564</xdr:rowOff>
    </xdr:from>
    <xdr:to>
      <xdr:col>69</xdr:col>
      <xdr:colOff>92075</xdr:colOff>
      <xdr:row>16</xdr:row>
      <xdr:rowOff>94996</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81076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35052</xdr:rowOff>
    </xdr:from>
    <xdr:to>
      <xdr:col>69</xdr:col>
      <xdr:colOff>142875</xdr:colOff>
      <xdr:row>16</xdr:row>
      <xdr:rowOff>136652</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121429</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864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96774</xdr:rowOff>
    </xdr:from>
    <xdr:to>
      <xdr:col>65</xdr:col>
      <xdr:colOff>53975</xdr:colOff>
      <xdr:row>16</xdr:row>
      <xdr:rowOff>26924</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66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37101</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437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21336</xdr:rowOff>
    </xdr:from>
    <xdr:to>
      <xdr:col>82</xdr:col>
      <xdr:colOff>158750</xdr:colOff>
      <xdr:row>18</xdr:row>
      <xdr:rowOff>122936</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10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164863</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07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12192</xdr:rowOff>
    </xdr:from>
    <xdr:to>
      <xdr:col>78</xdr:col>
      <xdr:colOff>120650</xdr:colOff>
      <xdr:row>18</xdr:row>
      <xdr:rowOff>113792</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098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98569</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184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153924</xdr:rowOff>
    </xdr:from>
    <xdr:to>
      <xdr:col>74</xdr:col>
      <xdr:colOff>31750</xdr:colOff>
      <xdr:row>17</xdr:row>
      <xdr:rowOff>84074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89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68851</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983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16764</xdr:rowOff>
    </xdr:from>
    <xdr:to>
      <xdr:col>69</xdr:col>
      <xdr:colOff>142875</xdr:colOff>
      <xdr:row>16</xdr:row>
      <xdr:rowOff>118364</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759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128541</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528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44196</xdr:rowOff>
    </xdr:from>
    <xdr:to>
      <xdr:col>65</xdr:col>
      <xdr:colOff>53975</xdr:colOff>
      <xdr:row>16</xdr:row>
      <xdr:rowOff>145796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78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130573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87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保育施設への保育給付費や介護施設への障害介護給付費が増加傾向にあり、扶助費総額も年々増え続けている。これは、利用者がサービスを利用する際に、法律や制度に基づき市が利用料を負担しているものであり、今後も利用は増加するものと考えている。扶助費の多くは国や県からの補助金や負担金により、財源が一定の割合で措置されるため、市の経常一般財源等に対する割合で算出すると、令和</a:t>
          </a:r>
          <a:r>
            <a:rPr kumimoji="1" lang="en-US" altLang="ja-JP" sz="1000">
              <a:solidFill>
                <a:schemeClr val="dk1"/>
              </a:solidFill>
              <a:effectLst/>
              <a:latin typeface="+mn-lt"/>
              <a:ea typeface="+mn-ea"/>
              <a:cs typeface="+mn-cs"/>
            </a:rPr>
            <a:t>6</a:t>
          </a:r>
          <a:r>
            <a:rPr kumimoji="1" lang="ja-JP" altLang="ja-JP" sz="1000">
              <a:solidFill>
                <a:schemeClr val="dk1"/>
              </a:solidFill>
              <a:effectLst/>
              <a:latin typeface="+mn-lt"/>
              <a:ea typeface="+mn-ea"/>
              <a:cs typeface="+mn-cs"/>
            </a:rPr>
            <a:t>年度の指標は前年度と同数値となった。</a:t>
          </a:r>
          <a:endParaRPr lang="ja-JP" altLang="ja-JP" sz="1100">
            <a:effectLst/>
          </a:endParaRPr>
        </a:p>
        <a:p>
          <a:r>
            <a:rPr kumimoji="1" lang="ja-JP" altLang="ja-JP" sz="1000">
              <a:solidFill>
                <a:schemeClr val="dk1"/>
              </a:solidFill>
              <a:effectLst/>
              <a:latin typeface="+mn-lt"/>
              <a:ea typeface="+mn-ea"/>
              <a:cs typeface="+mn-cs"/>
            </a:rPr>
            <a:t>　類似団体との比較で本市は相対的に平均値を上回っていることや、今後も扶助費は増加傾向であることを踏まえ、自主財源を確保することにより比率の改善を図っていく。</a:t>
          </a:r>
          <a:endParaRPr lang="ja-JP" altLang="ja-JP" sz="1100">
            <a:effectLst/>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3167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12700</xdr:rowOff>
    </xdr:from>
    <xdr:to>
      <xdr:col>24</xdr:col>
      <xdr:colOff>25400</xdr:colOff>
      <xdr:row>58</xdr:row>
      <xdr:rowOff>12700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956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50817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652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34290</xdr:rowOff>
    </xdr:from>
    <xdr:to>
      <xdr:col>24</xdr:col>
      <xdr:colOff>76200</xdr:colOff>
      <xdr:row>57</xdr:row>
      <xdr:rowOff>135890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62230</xdr:rowOff>
    </xdr:from>
    <xdr:to>
      <xdr:col>19</xdr:col>
      <xdr:colOff>187325</xdr:colOff>
      <xdr:row>58</xdr:row>
      <xdr:rowOff>12700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83488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130827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39370</xdr:rowOff>
    </xdr:from>
    <xdr:to>
      <xdr:col>15</xdr:col>
      <xdr:colOff>98425</xdr:colOff>
      <xdr:row>57</xdr:row>
      <xdr:rowOff>62230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8120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129540</xdr:rowOff>
    </xdr:from>
    <xdr:to>
      <xdr:col>15</xdr:col>
      <xdr:colOff>149225</xdr:colOff>
      <xdr:row>57</xdr:row>
      <xdr:rowOff>59690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69867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9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39370</xdr:rowOff>
    </xdr:from>
    <xdr:to>
      <xdr:col>11</xdr:col>
      <xdr:colOff>9525</xdr:colOff>
      <xdr:row>57</xdr:row>
      <xdr:rowOff>39370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812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31767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16527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105427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133350</xdr:rowOff>
    </xdr:from>
    <xdr:to>
      <xdr:col>20</xdr:col>
      <xdr:colOff>38100</xdr:colOff>
      <xdr:row>58</xdr:row>
      <xdr:rowOff>63500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48277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99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11430</xdr:rowOff>
    </xdr:from>
    <xdr:to>
      <xdr:col>15</xdr:col>
      <xdr:colOff>149225</xdr:colOff>
      <xdr:row>57</xdr:row>
      <xdr:rowOff>113030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78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97807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87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160020</xdr:rowOff>
    </xdr:from>
    <xdr:to>
      <xdr:col>11</xdr:col>
      <xdr:colOff>60325</xdr:colOff>
      <xdr:row>57</xdr:row>
      <xdr:rowOff>90170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76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74947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84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160020</xdr:rowOff>
    </xdr:from>
    <xdr:to>
      <xdr:col>6</xdr:col>
      <xdr:colOff>171450</xdr:colOff>
      <xdr:row>57</xdr:row>
      <xdr:rowOff>90170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76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74947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84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　その他のうち、大きな支出費目は特別会計に対する繰出金である。本市は、高齢者人口や介護保険利用者の増加により、後期高齢者医療基盤安定繰出金や介護保険特別会計繰出金が増加傾向である。一方で、分母である経常一般財源等の伸びによって、指標の悪化をある程度抑えられ、ほぼ横ばいで推移してきているような状況である。</a:t>
          </a:r>
          <a:endParaRPr lang="ja-JP" altLang="ja-JP" sz="1100">
            <a:effectLst/>
          </a:endParaRPr>
        </a:p>
        <a:p>
          <a:r>
            <a:rPr kumimoji="1" lang="ja-JP" altLang="ja-JP" sz="1000">
              <a:solidFill>
                <a:schemeClr val="dk1"/>
              </a:solidFill>
              <a:effectLst/>
              <a:latin typeface="+mn-lt"/>
              <a:ea typeface="+mn-ea"/>
              <a:cs typeface="+mn-cs"/>
            </a:rPr>
            <a:t>　今後は、鶴瀬駅西口・東口土地区画整理事業の完了が近付いていることから同会計への繰出金が減る見込みだが、高齢化等により後期高齢者医療保険及び介護保険に関する繰出金の増額が見込まれるので、指標の推移に留意していく必要がある。</a:t>
          </a:r>
          <a:endParaRPr lang="ja-JP" altLang="ja-JP" sz="1100">
            <a:effectLst/>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56243</xdr:rowOff>
    </xdr:from>
    <xdr:to>
      <xdr:col>82</xdr:col>
      <xdr:colOff>107950</xdr:colOff>
      <xdr:row>56</xdr:row>
      <xdr:rowOff>67128</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657443"/>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45357</xdr:rowOff>
    </xdr:from>
    <xdr:to>
      <xdr:col>78</xdr:col>
      <xdr:colOff>69850</xdr:colOff>
      <xdr:row>56</xdr:row>
      <xdr:rowOff>56243</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6465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29935</xdr:rowOff>
    </xdr:from>
    <xdr:to>
      <xdr:col>78</xdr:col>
      <xdr:colOff>120650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116312</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888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151493</xdr:rowOff>
    </xdr:from>
    <xdr:to>
      <xdr:col>73</xdr:col>
      <xdr:colOff>180975</xdr:colOff>
      <xdr:row>56</xdr:row>
      <xdr:rowOff>45357</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5812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157843</xdr:rowOff>
    </xdr:from>
    <xdr:to>
      <xdr:col>74</xdr:col>
      <xdr:colOff>31750</xdr:colOff>
      <xdr:row>57</xdr:row>
      <xdr:rowOff>87993</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72770</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151493</xdr:rowOff>
    </xdr:from>
    <xdr:to>
      <xdr:col>69</xdr:col>
      <xdr:colOff>92075</xdr:colOff>
      <xdr:row>56</xdr:row>
      <xdr:rowOff>23585</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581243"/>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81643</xdr:rowOff>
    </xdr:from>
    <xdr:to>
      <xdr:col>69</xdr:col>
      <xdr:colOff>142875</xdr:colOff>
      <xdr:row>57</xdr:row>
      <xdr:rowOff>11793</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168020</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769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27215</xdr:rowOff>
    </xdr:from>
    <xdr:to>
      <xdr:col>65</xdr:col>
      <xdr:colOff>53975</xdr:colOff>
      <xdr:row>56</xdr:row>
      <xdr:rowOff>128815</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113592</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16328</xdr:rowOff>
    </xdr:from>
    <xdr:to>
      <xdr:col>82</xdr:col>
      <xdr:colOff>158750</xdr:colOff>
      <xdr:row>56</xdr:row>
      <xdr:rowOff>117928</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61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32855</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46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5443</xdr:rowOff>
    </xdr:from>
    <xdr:to>
      <xdr:col>78</xdr:col>
      <xdr:colOff>120650</xdr:colOff>
      <xdr:row>56</xdr:row>
      <xdr:rowOff>107043</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60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117220</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375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166007</xdr:rowOff>
    </xdr:from>
    <xdr:to>
      <xdr:col>74</xdr:col>
      <xdr:colOff>31750</xdr:colOff>
      <xdr:row>56</xdr:row>
      <xdr:rowOff>96157</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106334</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100693</xdr:rowOff>
    </xdr:from>
    <xdr:to>
      <xdr:col>69</xdr:col>
      <xdr:colOff>142875</xdr:colOff>
      <xdr:row>56</xdr:row>
      <xdr:rowOff>30843</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41020</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144235</xdr:rowOff>
    </xdr:from>
    <xdr:to>
      <xdr:col>65</xdr:col>
      <xdr:colOff>53975</xdr:colOff>
      <xdr:row>56</xdr:row>
      <xdr:rowOff>74385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84562</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　補助費等のうち、大きな支出費目は一部事務組合に対する負担金である。本市の場合、消防、ごみ、し尿処理、火葬場業務を一部事務組合で行っており、事業運営に必要な経費を構成市町の負担割合に基づき支払っている。</a:t>
          </a:r>
          <a:endParaRPr lang="ja-JP" altLang="ja-JP" sz="1050">
            <a:effectLst/>
          </a:endParaRPr>
        </a:p>
        <a:p>
          <a:r>
            <a:rPr kumimoji="1" lang="ja-JP" altLang="ja-JP" sz="900">
              <a:solidFill>
                <a:schemeClr val="dk1"/>
              </a:solidFill>
              <a:effectLst/>
              <a:latin typeface="+mn-lt"/>
              <a:ea typeface="+mn-ea"/>
              <a:cs typeface="+mn-cs"/>
            </a:rPr>
            <a:t>　類似団体との比較で本市は相対的に平均値を上回っている状況が続いているが、一部事務組合の設置やその規模は自治体ごとに様々であり、他団体との比較だけで指標の善し悪しを分析することは難しいと捉えている。</a:t>
          </a:r>
          <a:endParaRPr lang="ja-JP" altLang="ja-JP" sz="1050">
            <a:effectLst/>
          </a:endParaRPr>
        </a:p>
        <a:p>
          <a:r>
            <a:rPr kumimoji="1" lang="ja-JP" altLang="ja-JP" sz="900">
              <a:solidFill>
                <a:schemeClr val="dk1"/>
              </a:solidFill>
              <a:effectLst/>
              <a:latin typeface="+mn-lt"/>
              <a:ea typeface="+mn-ea"/>
              <a:cs typeface="+mn-cs"/>
            </a:rPr>
            <a:t>　令和</a:t>
          </a:r>
          <a:r>
            <a:rPr kumimoji="1" lang="en-US" altLang="ja-JP" sz="900">
              <a:solidFill>
                <a:schemeClr val="dk1"/>
              </a:solidFill>
              <a:effectLst/>
              <a:latin typeface="+mn-lt"/>
              <a:ea typeface="+mn-ea"/>
              <a:cs typeface="+mn-cs"/>
            </a:rPr>
            <a:t>6</a:t>
          </a:r>
          <a:r>
            <a:rPr kumimoji="1" lang="ja-JP" altLang="ja-JP" sz="900">
              <a:solidFill>
                <a:schemeClr val="dk1"/>
              </a:solidFill>
              <a:effectLst/>
              <a:latin typeface="+mn-lt"/>
              <a:ea typeface="+mn-ea"/>
              <a:cs typeface="+mn-cs"/>
            </a:rPr>
            <a:t>年度については、志木市・新座市・富士見市で構成する志木地区衛生組合において負担金が増加したことから、指標が悪化した。一部事務組合については、構成市町と連携し、継続的に負担金の精査に努めていく。</a:t>
          </a:r>
          <a:endParaRPr lang="ja-JP" altLang="ja-JP" sz="1050">
            <a:effectLst/>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131572</xdr:rowOff>
    </xdr:from>
    <xdr:to>
      <xdr:col>82</xdr:col>
      <xdr:colOff>107950</xdr:colOff>
      <xdr:row>41</xdr:row>
      <xdr:rowOff>170434</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17972"/>
          <a:ext cx="0" cy="1581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46499</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131572</xdr:rowOff>
    </xdr:from>
    <xdr:to>
      <xdr:col>82</xdr:col>
      <xdr:colOff>196850</xdr:colOff>
      <xdr:row>32</xdr:row>
      <xdr:rowOff>131572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24130</xdr:rowOff>
    </xdr:from>
    <xdr:to>
      <xdr:col>82</xdr:col>
      <xdr:colOff>107950</xdr:colOff>
      <xdr:row>37</xdr:row>
      <xdr:rowOff>51562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671800" y="6367780"/>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33291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034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24130</xdr:rowOff>
    </xdr:from>
    <xdr:to>
      <xdr:col>78</xdr:col>
      <xdr:colOff>69850</xdr:colOff>
      <xdr:row>37</xdr:row>
      <xdr:rowOff>24130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6367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xdr:rowOff>
    </xdr:from>
    <xdr:to>
      <xdr:col>78</xdr:col>
      <xdr:colOff>120650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128541</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5957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5842</xdr:rowOff>
    </xdr:from>
    <xdr:to>
      <xdr:col>73</xdr:col>
      <xdr:colOff>180975</xdr:colOff>
      <xdr:row>37</xdr:row>
      <xdr:rowOff>24130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634949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169926</xdr:rowOff>
    </xdr:from>
    <xdr:to>
      <xdr:col>74</xdr:col>
      <xdr:colOff>31750</xdr:colOff>
      <xdr:row>36</xdr:row>
      <xdr:rowOff>100076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110253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5842</xdr:rowOff>
    </xdr:from>
    <xdr:to>
      <xdr:col>69</xdr:col>
      <xdr:colOff>92075</xdr:colOff>
      <xdr:row>37</xdr:row>
      <xdr:rowOff>88138</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34949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101109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153924</xdr:rowOff>
    </xdr:from>
    <xdr:to>
      <xdr:col>65</xdr:col>
      <xdr:colOff>53975</xdr:colOff>
      <xdr:row>37</xdr:row>
      <xdr:rowOff>84074</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94251</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762</xdr:rowOff>
    </xdr:from>
    <xdr:to>
      <xdr:col>82</xdr:col>
      <xdr:colOff>158750</xdr:colOff>
      <xdr:row>37</xdr:row>
      <xdr:rowOff>102362</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144289</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144780</xdr:rowOff>
    </xdr:from>
    <xdr:to>
      <xdr:col>78</xdr:col>
      <xdr:colOff>120650</xdr:colOff>
      <xdr:row>37</xdr:row>
      <xdr:rowOff>74930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59707</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144780</xdr:rowOff>
    </xdr:from>
    <xdr:to>
      <xdr:col>74</xdr:col>
      <xdr:colOff>31750</xdr:colOff>
      <xdr:row>37</xdr:row>
      <xdr:rowOff>74930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59707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126492</xdr:rowOff>
    </xdr:from>
    <xdr:to>
      <xdr:col>69</xdr:col>
      <xdr:colOff>142875</xdr:colOff>
      <xdr:row>37</xdr:row>
      <xdr:rowOff>56642</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41419</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37338</xdr:rowOff>
    </xdr:from>
    <xdr:to>
      <xdr:col>65</xdr:col>
      <xdr:colOff>53975</xdr:colOff>
      <xdr:row>37</xdr:row>
      <xdr:rowOff>138938</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123715</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比率は改善傾向にあるものの、令和</a:t>
          </a:r>
          <a:r>
            <a:rPr kumimoji="1" lang="en-US" altLang="ja-JP" sz="1000">
              <a:solidFill>
                <a:schemeClr val="dk1"/>
              </a:solidFill>
              <a:effectLst/>
              <a:latin typeface="+mn-lt"/>
              <a:ea typeface="+mn-ea"/>
              <a:cs typeface="+mn-cs"/>
            </a:rPr>
            <a:t>6</a:t>
          </a:r>
          <a:r>
            <a:rPr kumimoji="1" lang="ja-JP" altLang="ja-JP" sz="1000">
              <a:solidFill>
                <a:schemeClr val="dk1"/>
              </a:solidFill>
              <a:effectLst/>
              <a:latin typeface="+mn-lt"/>
              <a:ea typeface="+mn-ea"/>
              <a:cs typeface="+mn-cs"/>
            </a:rPr>
            <a:t>年度については分母である経常一般財源等の伸びによる影響が大きく、公債費そのものは前年度より増加している。これは、過去に借入し償還が終了する地方債より、新たに借入し償還が始まる地方債の方が多いことを示しており、今後、新庁舎整備や老朽化した公共施設の改修に際して、その財源を地方債に大きく依存すると、公債費も今より増加するものと考えている。</a:t>
          </a:r>
          <a:endParaRPr lang="ja-JP" altLang="ja-JP" sz="1100">
            <a:effectLst/>
          </a:endParaRPr>
        </a:p>
        <a:p>
          <a:r>
            <a:rPr kumimoji="1" lang="ja-JP" altLang="ja-JP" sz="1000">
              <a:solidFill>
                <a:schemeClr val="dk1"/>
              </a:solidFill>
              <a:effectLst/>
              <a:latin typeface="+mn-lt"/>
              <a:ea typeface="+mn-ea"/>
              <a:cs typeface="+mn-cs"/>
            </a:rPr>
            <a:t>　類似団体との比較で本市は相対的に平均値を下回っていることや、財政健全化法に基づく実質公債費比率が健全化基準の範囲内であることを踏まえると、現時点では直ちに改善すべき指標ではないが、今後はより一層注視していく必要がある指標と捉えている。</a:t>
          </a:r>
          <a:endParaRPr lang="ja-JP" altLang="ja-JP" sz="1100">
            <a:effectLst/>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33274</xdr:rowOff>
    </xdr:from>
    <xdr:to>
      <xdr:col>24</xdr:col>
      <xdr:colOff>25400</xdr:colOff>
      <xdr:row>81</xdr:row>
      <xdr:rowOff>115570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549124"/>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87647</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115570</xdr:rowOff>
    </xdr:from>
    <xdr:to>
      <xdr:col>24</xdr:col>
      <xdr:colOff>114300</xdr:colOff>
      <xdr:row>81</xdr:row>
      <xdr:rowOff>115570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119651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29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33274</xdr:rowOff>
    </xdr:from>
    <xdr:to>
      <xdr:col>24</xdr:col>
      <xdr:colOff>114300</xdr:colOff>
      <xdr:row>73</xdr:row>
      <xdr:rowOff>33274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54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5842</xdr:rowOff>
    </xdr:from>
    <xdr:to>
      <xdr:col>24</xdr:col>
      <xdr:colOff>25400</xdr:colOff>
      <xdr:row>77</xdr:row>
      <xdr:rowOff>42418</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3207492"/>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27703</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229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42418</xdr:rowOff>
    </xdr:from>
    <xdr:to>
      <xdr:col>19</xdr:col>
      <xdr:colOff>187325</xdr:colOff>
      <xdr:row>77</xdr:row>
      <xdr:rowOff>60706</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324406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137922</xdr:rowOff>
    </xdr:from>
    <xdr:to>
      <xdr:col>20</xdr:col>
      <xdr:colOff>38100</xdr:colOff>
      <xdr:row>78</xdr:row>
      <xdr:rowOff>68072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52849</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425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60706</xdr:rowOff>
    </xdr:from>
    <xdr:to>
      <xdr:col>15</xdr:col>
      <xdr:colOff>98425</xdr:colOff>
      <xdr:row>77</xdr:row>
      <xdr:rowOff>60706</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32623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165354</xdr:rowOff>
    </xdr:from>
    <xdr:to>
      <xdr:col>15</xdr:col>
      <xdr:colOff>149225</xdr:colOff>
      <xdr:row>78</xdr:row>
      <xdr:rowOff>95504</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80281</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60706</xdr:rowOff>
    </xdr:from>
    <xdr:to>
      <xdr:col>11</xdr:col>
      <xdr:colOff>9525</xdr:colOff>
      <xdr:row>77</xdr:row>
      <xdr:rowOff>97282</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326235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137922</xdr:rowOff>
    </xdr:from>
    <xdr:to>
      <xdr:col>11</xdr:col>
      <xdr:colOff>60325</xdr:colOff>
      <xdr:row>78</xdr:row>
      <xdr:rowOff>68072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52849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60198</xdr:rowOff>
    </xdr:from>
    <xdr:to>
      <xdr:col>6</xdr:col>
      <xdr:colOff>171450</xdr:colOff>
      <xdr:row>79</xdr:row>
      <xdr:rowOff>161798</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604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146575</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691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126492</xdr:rowOff>
    </xdr:from>
    <xdr:to>
      <xdr:col>24</xdr:col>
      <xdr:colOff>76200</xdr:colOff>
      <xdr:row>77</xdr:row>
      <xdr:rowOff>56642</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15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143019</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300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163068</xdr:rowOff>
    </xdr:from>
    <xdr:to>
      <xdr:col>20</xdr:col>
      <xdr:colOff>38100</xdr:colOff>
      <xdr:row>77</xdr:row>
      <xdr:rowOff>93218</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19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103395</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962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9906</xdr:rowOff>
    </xdr:from>
    <xdr:to>
      <xdr:col>15</xdr:col>
      <xdr:colOff>149225</xdr:colOff>
      <xdr:row>77</xdr:row>
      <xdr:rowOff>111506</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21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121683</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9906</xdr:rowOff>
    </xdr:from>
    <xdr:to>
      <xdr:col>11</xdr:col>
      <xdr:colOff>60325</xdr:colOff>
      <xdr:row>77</xdr:row>
      <xdr:rowOff>111506</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21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121683</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46482</xdr:rowOff>
    </xdr:from>
    <xdr:to>
      <xdr:col>6</xdr:col>
      <xdr:colOff>171450</xdr:colOff>
      <xdr:row>77</xdr:row>
      <xdr:rowOff>148082</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24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158259</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　人件費や扶助費、物件費の比率が悪化傾向であることから、公債費を除く経常収支比率全体の指標は年々上昇している状況である。比率が上昇することは、財政構造の弾力性が失われ、より厳しい財政運営が求められている財政状況を示している。</a:t>
          </a:r>
          <a:endParaRPr lang="ja-JP" altLang="ja-JP" sz="1200">
            <a:effectLst/>
          </a:endParaRPr>
        </a:p>
        <a:p>
          <a:r>
            <a:rPr kumimoji="1" lang="ja-JP" altLang="ja-JP" sz="1050">
              <a:solidFill>
                <a:schemeClr val="dk1"/>
              </a:solidFill>
              <a:effectLst/>
              <a:latin typeface="+mn-lt"/>
              <a:ea typeface="+mn-ea"/>
              <a:cs typeface="+mn-cs"/>
            </a:rPr>
            <a:t>　このことから、本市では市独自で「健全な財政運営に関する条例」を定めており、その条例に基づき、持続可能な財政運営を目指している。今後も、条例で定めている健全な財政運営に関する指標の推移に十分留意しながら、歳入・歳出両面で強固な財政基盤となるよう財政運営に努めていく。</a:t>
          </a:r>
          <a:endParaRPr lang="ja-JP" altLang="ja-JP" sz="1200">
            <a:effectLst/>
          </a:endParaRP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39370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6085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27939</xdr:rowOff>
    </xdr:from>
    <xdr:to>
      <xdr:col>82</xdr:col>
      <xdr:colOff>107950</xdr:colOff>
      <xdr:row>78</xdr:row>
      <xdr:rowOff>119380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5671800" y="13401039"/>
          <a:ext cx="8382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165116</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195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148589</xdr:rowOff>
    </xdr:from>
    <xdr:to>
      <xdr:col>82</xdr:col>
      <xdr:colOff>158750</xdr:colOff>
      <xdr:row>78</xdr:row>
      <xdr:rowOff>78739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96520</xdr:rowOff>
    </xdr:from>
    <xdr:to>
      <xdr:col>78</xdr:col>
      <xdr:colOff>69850</xdr:colOff>
      <xdr:row>78</xdr:row>
      <xdr:rowOff>27939</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3126720"/>
          <a:ext cx="889000" cy="274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34289</xdr:rowOff>
    </xdr:from>
    <xdr:to>
      <xdr:col>78</xdr:col>
      <xdr:colOff>120650</xdr:colOff>
      <xdr:row>77</xdr:row>
      <xdr:rowOff>135889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146066</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24130</xdr:rowOff>
    </xdr:from>
    <xdr:to>
      <xdr:col>73</xdr:col>
      <xdr:colOff>180975</xdr:colOff>
      <xdr:row>76</xdr:row>
      <xdr:rowOff>96520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2882880"/>
          <a:ext cx="889000" cy="24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83820</xdr:rowOff>
    </xdr:from>
    <xdr:to>
      <xdr:col>74</xdr:col>
      <xdr:colOff>31750</xdr:colOff>
      <xdr:row>77</xdr:row>
      <xdr:rowOff>13970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170197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3200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24130</xdr:rowOff>
    </xdr:from>
    <xdr:to>
      <xdr:col>69</xdr:col>
      <xdr:colOff>92075</xdr:colOff>
      <xdr:row>76</xdr:row>
      <xdr:rowOff>111761</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2882880"/>
          <a:ext cx="889000" cy="259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128288</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987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72390</xdr:rowOff>
    </xdr:from>
    <xdr:to>
      <xdr:col>65</xdr:col>
      <xdr:colOff>53975</xdr:colOff>
      <xdr:row>76</xdr:row>
      <xdr:rowOff>2539</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29311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12717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68580</xdr:rowOff>
    </xdr:from>
    <xdr:to>
      <xdr:col>82</xdr:col>
      <xdr:colOff>158750</xdr:colOff>
      <xdr:row>78</xdr:row>
      <xdr:rowOff>170180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44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40657</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148589</xdr:rowOff>
    </xdr:from>
    <xdr:to>
      <xdr:col>78</xdr:col>
      <xdr:colOff>120650</xdr:colOff>
      <xdr:row>78</xdr:row>
      <xdr:rowOff>78739</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35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63516</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436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45720</xdr:rowOff>
    </xdr:from>
    <xdr:to>
      <xdr:col>74</xdr:col>
      <xdr:colOff>31750</xdr:colOff>
      <xdr:row>76</xdr:row>
      <xdr:rowOff>147320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0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157497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144780</xdr:rowOff>
    </xdr:from>
    <xdr:to>
      <xdr:col>69</xdr:col>
      <xdr:colOff>142875</xdr:colOff>
      <xdr:row>75</xdr:row>
      <xdr:rowOff>74930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85107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60961</xdr:rowOff>
    </xdr:from>
    <xdr:to>
      <xdr:col>65</xdr:col>
      <xdr:colOff>53975</xdr:colOff>
      <xdr:row>76</xdr:row>
      <xdr:rowOff>162561</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09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147338</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埼玉県富士見市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164948</xdr:rowOff>
    </xdr:from>
    <xdr:to>
      <xdr:col>29</xdr:col>
      <xdr:colOff>127000</xdr:colOff>
      <xdr:row>19</xdr:row>
      <xdr:rowOff>7157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69973"/>
          <a:ext cx="0" cy="10423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150684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84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7157</xdr:rowOff>
    </xdr:from>
    <xdr:to>
      <xdr:col>30</xdr:col>
      <xdr:colOff>25400</xdr:colOff>
      <xdr:row>19</xdr:row>
      <xdr:rowOff>7157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123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79875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13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164948</xdr:rowOff>
    </xdr:from>
    <xdr:to>
      <xdr:col>30</xdr:col>
      <xdr:colOff>25400</xdr:colOff>
      <xdr:row>12</xdr:row>
      <xdr:rowOff>164948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699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30721</xdr:rowOff>
    </xdr:from>
    <xdr:to>
      <xdr:col>29</xdr:col>
      <xdr:colOff>127000</xdr:colOff>
      <xdr:row>18</xdr:row>
      <xdr:rowOff>103721</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64446"/>
          <a:ext cx="647700" cy="730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83374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02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66847</xdr:rowOff>
    </xdr:from>
    <xdr:to>
      <xdr:col>29</xdr:col>
      <xdr:colOff>177800</xdr:colOff>
      <xdr:row>16</xdr:row>
      <xdr:rowOff>168447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576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103721</xdr:rowOff>
    </xdr:from>
    <xdr:to>
      <xdr:col>26</xdr:col>
      <xdr:colOff>50800</xdr:colOff>
      <xdr:row>18</xdr:row>
      <xdr:rowOff>105454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37446"/>
          <a:ext cx="698500" cy="17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166745</xdr:rowOff>
    </xdr:from>
    <xdr:to>
      <xdr:col>26</xdr:col>
      <xdr:colOff>101600</xdr:colOff>
      <xdr:row>17</xdr:row>
      <xdr:rowOff>96895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575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107072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26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105454</xdr:rowOff>
    </xdr:from>
    <xdr:to>
      <xdr:col>22</xdr:col>
      <xdr:colOff>114300</xdr:colOff>
      <xdr:row>18</xdr:row>
      <xdr:rowOff>137954</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239179"/>
          <a:ext cx="698500" cy="325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30404</xdr:rowOff>
    </xdr:from>
    <xdr:to>
      <xdr:col>22</xdr:col>
      <xdr:colOff>165100</xdr:colOff>
      <xdr:row>17</xdr:row>
      <xdr:rowOff>132004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926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142181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61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123114</xdr:rowOff>
    </xdr:from>
    <xdr:to>
      <xdr:col>18</xdr:col>
      <xdr:colOff>177800</xdr:colOff>
      <xdr:row>18</xdr:row>
      <xdr:rowOff>137954</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256839"/>
          <a:ext cx="698500" cy="148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39262</xdr:rowOff>
    </xdr:from>
    <xdr:to>
      <xdr:col>19</xdr:col>
      <xdr:colOff>38100</xdr:colOff>
      <xdr:row>17</xdr:row>
      <xdr:rowOff>140862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1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151039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70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23355</xdr:rowOff>
    </xdr:from>
    <xdr:to>
      <xdr:col>15</xdr:col>
      <xdr:colOff>101600</xdr:colOff>
      <xdr:row>16</xdr:row>
      <xdr:rowOff>124955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8141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135132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58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151371</xdr:rowOff>
    </xdr:from>
    <xdr:to>
      <xdr:col>29</xdr:col>
      <xdr:colOff>177800</xdr:colOff>
      <xdr:row>18</xdr:row>
      <xdr:rowOff>81521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136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123448</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85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52921</xdr:rowOff>
    </xdr:from>
    <xdr:to>
      <xdr:col>26</xdr:col>
      <xdr:colOff>101600</xdr:colOff>
      <xdr:row>18</xdr:row>
      <xdr:rowOff>154521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866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139298</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730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54654</xdr:rowOff>
    </xdr:from>
    <xdr:to>
      <xdr:col>22</xdr:col>
      <xdr:colOff>165100</xdr:colOff>
      <xdr:row>18</xdr:row>
      <xdr:rowOff>156254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883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141031</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74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87154</xdr:rowOff>
    </xdr:from>
    <xdr:to>
      <xdr:col>19</xdr:col>
      <xdr:colOff>38100</xdr:colOff>
      <xdr:row>19</xdr:row>
      <xdr:rowOff>17304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208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2081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307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72314</xdr:rowOff>
    </xdr:from>
    <xdr:to>
      <xdr:col>15</xdr:col>
      <xdr:colOff>101600</xdr:colOff>
      <xdr:row>19</xdr:row>
      <xdr:rowOff>2464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060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158691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92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90272</xdr:rowOff>
    </xdr:from>
    <xdr:to>
      <xdr:col>29</xdr:col>
      <xdr:colOff>127000</xdr:colOff>
      <xdr:row>37</xdr:row>
      <xdr:rowOff>177559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14822"/>
          <a:ext cx="0" cy="12874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149636</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4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177559</xdr:rowOff>
    </xdr:from>
    <xdr:to>
      <xdr:col>30</xdr:col>
      <xdr:colOff>25400</xdr:colOff>
      <xdr:row>37</xdr:row>
      <xdr:rowOff>177559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22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5199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90272</xdr:rowOff>
    </xdr:from>
    <xdr:to>
      <xdr:col>30</xdr:col>
      <xdr:colOff>25400</xdr:colOff>
      <xdr:row>33</xdr:row>
      <xdr:rowOff>90272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148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293763</xdr:rowOff>
    </xdr:from>
    <xdr:to>
      <xdr:col>29</xdr:col>
      <xdr:colOff>127000</xdr:colOff>
      <xdr:row>35</xdr:row>
      <xdr:rowOff>309728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904113"/>
          <a:ext cx="647700" cy="159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325290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92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137313</xdr:rowOff>
    </xdr:from>
    <xdr:to>
      <xdr:col>29</xdr:col>
      <xdr:colOff>177800</xdr:colOff>
      <xdr:row>35</xdr:row>
      <xdr:rowOff>238913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476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309728</xdr:rowOff>
    </xdr:from>
    <xdr:to>
      <xdr:col>26</xdr:col>
      <xdr:colOff>50800</xdr:colOff>
      <xdr:row>36</xdr:row>
      <xdr:rowOff>54458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920078"/>
          <a:ext cx="698500" cy="876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143256</xdr:rowOff>
    </xdr:from>
    <xdr:to>
      <xdr:col>26</xdr:col>
      <xdr:colOff>101600</xdr:colOff>
      <xdr:row>35</xdr:row>
      <xdr:rowOff>244856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255033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22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22720</xdr:rowOff>
    </xdr:from>
    <xdr:to>
      <xdr:col>22</xdr:col>
      <xdr:colOff>114300</xdr:colOff>
      <xdr:row>36</xdr:row>
      <xdr:rowOff>54458</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975970"/>
          <a:ext cx="698500" cy="317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148437</xdr:rowOff>
    </xdr:from>
    <xdr:to>
      <xdr:col>22</xdr:col>
      <xdr:colOff>165100</xdr:colOff>
      <xdr:row>35</xdr:row>
      <xdr:rowOff>250037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260214</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2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22720</xdr:rowOff>
    </xdr:from>
    <xdr:to>
      <xdr:col>18</xdr:col>
      <xdr:colOff>177800</xdr:colOff>
      <xdr:row>36</xdr:row>
      <xdr:rowOff>72898</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975970"/>
          <a:ext cx="698500" cy="501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166574</xdr:rowOff>
    </xdr:from>
    <xdr:to>
      <xdr:col>19</xdr:col>
      <xdr:colOff>38100</xdr:colOff>
      <xdr:row>35</xdr:row>
      <xdr:rowOff>268174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278351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4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273024</xdr:rowOff>
    </xdr:from>
    <xdr:to>
      <xdr:col>15</xdr:col>
      <xdr:colOff>101600</xdr:colOff>
      <xdr:row>35</xdr:row>
      <xdr:rowOff>31724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5404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41901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309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242963</xdr:rowOff>
    </xdr:from>
    <xdr:to>
      <xdr:col>29</xdr:col>
      <xdr:colOff>177800</xdr:colOff>
      <xdr:row>36</xdr:row>
      <xdr:rowOff>1663</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8533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215040</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825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258928</xdr:rowOff>
    </xdr:from>
    <xdr:to>
      <xdr:col>26</xdr:col>
      <xdr:colOff>101600</xdr:colOff>
      <xdr:row>36</xdr:row>
      <xdr:rowOff>17628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8692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2405</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9556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3658</xdr:rowOff>
    </xdr:from>
    <xdr:to>
      <xdr:col>22</xdr:col>
      <xdr:colOff>165100</xdr:colOff>
      <xdr:row>36</xdr:row>
      <xdr:rowOff>105258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569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90035</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43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314820</xdr:rowOff>
    </xdr:from>
    <xdr:to>
      <xdr:col>19</xdr:col>
      <xdr:colOff>38100</xdr:colOff>
      <xdr:row>36</xdr:row>
      <xdr:rowOff>73520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251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58297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011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22098</xdr:rowOff>
    </xdr:from>
    <xdr:to>
      <xdr:col>15</xdr:col>
      <xdr:colOff>101600</xdr:colOff>
      <xdr:row>36</xdr:row>
      <xdr:rowOff>123698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753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108475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61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埼玉県富士見市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113,404
109,816
19.77
43,814,684
42,521,351
975,681
23,066,565
23,476,224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146764</xdr:rowOff>
    </xdr:from>
    <xdr:to>
      <xdr:col>24</xdr:col>
      <xdr:colOff>62865</xdr:colOff>
      <xdr:row>38</xdr:row>
      <xdr:rowOff>85339</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90264"/>
          <a:ext cx="1270" cy="131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89166</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0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85339</xdr:rowOff>
    </xdr:from>
    <xdr:to>
      <xdr:col>24</xdr:col>
      <xdr:colOff>152400</xdr:colOff>
      <xdr:row>38</xdr:row>
      <xdr:rowOff>85339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0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93441</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6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146764</xdr:rowOff>
    </xdr:from>
    <xdr:to>
      <xdr:col>24</xdr:col>
      <xdr:colOff>152400</xdr:colOff>
      <xdr:row>30</xdr:row>
      <xdr:rowOff>146764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9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165966</xdr:rowOff>
    </xdr:from>
    <xdr:to>
      <xdr:col>24</xdr:col>
      <xdr:colOff>63500</xdr:colOff>
      <xdr:row>37</xdr:row>
      <xdr:rowOff>84973</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338166"/>
          <a:ext cx="838200" cy="90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151234</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809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128357</xdr:rowOff>
    </xdr:from>
    <xdr:to>
      <xdr:col>24</xdr:col>
      <xdr:colOff>114300</xdr:colOff>
      <xdr:row>35</xdr:row>
      <xdr:rowOff>58507</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595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84973</xdr:rowOff>
    </xdr:from>
    <xdr:to>
      <xdr:col>19</xdr:col>
      <xdr:colOff>177800</xdr:colOff>
      <xdr:row>37</xdr:row>
      <xdr:rowOff>85430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428623"/>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73813</xdr:rowOff>
    </xdr:from>
    <xdr:to>
      <xdr:col>20</xdr:col>
      <xdr:colOff>38100</xdr:colOff>
      <xdr:row>36</xdr:row>
      <xdr:rowOff>3963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20490</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4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85430</xdr:rowOff>
    </xdr:from>
    <xdr:to>
      <xdr:col>15</xdr:col>
      <xdr:colOff>50800</xdr:colOff>
      <xdr:row>37</xdr:row>
      <xdr:rowOff>102301</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429080"/>
          <a:ext cx="889000" cy="16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91780</xdr:rowOff>
    </xdr:from>
    <xdr:to>
      <xdr:col>15</xdr:col>
      <xdr:colOff>101600</xdr:colOff>
      <xdr:row>36</xdr:row>
      <xdr:rowOff>21930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38457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6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101135</xdr:rowOff>
    </xdr:from>
    <xdr:to>
      <xdr:col>10</xdr:col>
      <xdr:colOff>114300</xdr:colOff>
      <xdr:row>37</xdr:row>
      <xdr:rowOff>102301</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1130300" y="6444785"/>
          <a:ext cx="889000" cy="1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99850</xdr:rowOff>
    </xdr:from>
    <xdr:to>
      <xdr:col>10</xdr:col>
      <xdr:colOff>165100</xdr:colOff>
      <xdr:row>36</xdr:row>
      <xdr:rowOff>30000</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46527</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107919</xdr:rowOff>
    </xdr:from>
    <xdr:to>
      <xdr:col>6</xdr:col>
      <xdr:colOff>38100</xdr:colOff>
      <xdr:row>35</xdr:row>
      <xdr:rowOff>38069</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5937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54596</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5712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115166</xdr:rowOff>
    </xdr:from>
    <xdr:to>
      <xdr:col>24</xdr:col>
      <xdr:colOff>114300</xdr:colOff>
      <xdr:row>37</xdr:row>
      <xdr:rowOff>45316</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287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93593</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265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34173</xdr:rowOff>
    </xdr:from>
    <xdr:to>
      <xdr:col>20</xdr:col>
      <xdr:colOff>38100</xdr:colOff>
      <xdr:row>37</xdr:row>
      <xdr:rowOff>135773</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37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126900</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470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34630</xdr:rowOff>
    </xdr:from>
    <xdr:to>
      <xdr:col>15</xdr:col>
      <xdr:colOff>101600</xdr:colOff>
      <xdr:row>37</xdr:row>
      <xdr:rowOff>136230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37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127357</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471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51501</xdr:rowOff>
    </xdr:from>
    <xdr:to>
      <xdr:col>10</xdr:col>
      <xdr:colOff>165100</xdr:colOff>
      <xdr:row>37</xdr:row>
      <xdr:rowOff>153101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395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144228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487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50335</xdr:rowOff>
    </xdr:from>
    <xdr:to>
      <xdr:col>6</xdr:col>
      <xdr:colOff>38100</xdr:colOff>
      <xdr:row>37</xdr:row>
      <xdr:rowOff>151935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39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143062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486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168291</xdr:rowOff>
    </xdr:from>
    <xdr:to>
      <xdr:col>24</xdr:col>
      <xdr:colOff>62865</xdr:colOff>
      <xdr:row>59</xdr:row>
      <xdr:rowOff>26396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40791"/>
          <a:ext cx="1270" cy="1401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30223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4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26396</xdr:rowOff>
    </xdr:from>
    <xdr:to>
      <xdr:col>24</xdr:col>
      <xdr:colOff>152400</xdr:colOff>
      <xdr:row>59</xdr:row>
      <xdr:rowOff>26396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114968</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1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168291</xdr:rowOff>
    </xdr:from>
    <xdr:to>
      <xdr:col>24</xdr:col>
      <xdr:colOff>152400</xdr:colOff>
      <xdr:row>50</xdr:row>
      <xdr:rowOff>168291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4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68769</xdr:rowOff>
    </xdr:from>
    <xdr:to>
      <xdr:col>24</xdr:col>
      <xdr:colOff>63500</xdr:colOff>
      <xdr:row>57</xdr:row>
      <xdr:rowOff>155245</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841419"/>
          <a:ext cx="838200" cy="86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117476</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547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94599</xdr:rowOff>
    </xdr:from>
    <xdr:to>
      <xdr:col>24</xdr:col>
      <xdr:colOff>114300</xdr:colOff>
      <xdr:row>57</xdr:row>
      <xdr:rowOff>24749</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9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155245</xdr:rowOff>
    </xdr:from>
    <xdr:to>
      <xdr:col>19</xdr:col>
      <xdr:colOff>177800</xdr:colOff>
      <xdr:row>58</xdr:row>
      <xdr:rowOff>70957</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927895"/>
          <a:ext cx="889000" cy="87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154900</xdr:rowOff>
    </xdr:from>
    <xdr:to>
      <xdr:col>20</xdr:col>
      <xdr:colOff>38100</xdr:colOff>
      <xdr:row>57</xdr:row>
      <xdr:rowOff>85050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101577</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53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70957</xdr:rowOff>
    </xdr:from>
    <xdr:to>
      <xdr:col>15</xdr:col>
      <xdr:colOff>50800</xdr:colOff>
      <xdr:row>58</xdr:row>
      <xdr:rowOff>137675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10015057"/>
          <a:ext cx="889000" cy="66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96411</xdr:rowOff>
    </xdr:from>
    <xdr:to>
      <xdr:col>15</xdr:col>
      <xdr:colOff>101600</xdr:colOff>
      <xdr:row>57</xdr:row>
      <xdr:rowOff>26561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43088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47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125968</xdr:rowOff>
    </xdr:from>
    <xdr:to>
      <xdr:col>10</xdr:col>
      <xdr:colOff>114300</xdr:colOff>
      <xdr:row>58</xdr:row>
      <xdr:rowOff>137675</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10070068"/>
          <a:ext cx="889000" cy="1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162966</xdr:rowOff>
    </xdr:from>
    <xdr:to>
      <xdr:col>10</xdr:col>
      <xdr:colOff>165100</xdr:colOff>
      <xdr:row>57</xdr:row>
      <xdr:rowOff>93116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109643</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539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108576</xdr:rowOff>
    </xdr:from>
    <xdr:to>
      <xdr:col>6</xdr:col>
      <xdr:colOff>38100</xdr:colOff>
      <xdr:row>57</xdr:row>
      <xdr:rowOff>38726</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09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55253</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485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17969</xdr:rowOff>
    </xdr:from>
    <xdr:to>
      <xdr:col>24</xdr:col>
      <xdr:colOff>114300</xdr:colOff>
      <xdr:row>57</xdr:row>
      <xdr:rowOff>119569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790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167846</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76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104445</xdr:rowOff>
    </xdr:from>
    <xdr:to>
      <xdr:col>20</xdr:col>
      <xdr:colOff>38100</xdr:colOff>
      <xdr:row>58</xdr:row>
      <xdr:rowOff>34595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877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25722</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969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20157</xdr:rowOff>
    </xdr:from>
    <xdr:to>
      <xdr:col>15</xdr:col>
      <xdr:colOff>101600</xdr:colOff>
      <xdr:row>58</xdr:row>
      <xdr:rowOff>121757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964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112884</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10056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86875</xdr:rowOff>
    </xdr:from>
    <xdr:to>
      <xdr:col>10</xdr:col>
      <xdr:colOff>165100</xdr:colOff>
      <xdr:row>59</xdr:row>
      <xdr:rowOff>17025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1003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8152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10123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75168</xdr:rowOff>
    </xdr:from>
    <xdr:to>
      <xdr:col>6</xdr:col>
      <xdr:colOff>38100</xdr:colOff>
      <xdr:row>59</xdr:row>
      <xdr:rowOff>5318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10019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167895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111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91580</xdr:rowOff>
    </xdr:from>
    <xdr:to>
      <xdr:col>24</xdr:col>
      <xdr:colOff>62865</xdr:colOff>
      <xdr:row>77</xdr:row>
      <xdr:rowOff>152502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093080"/>
          <a:ext cx="1270" cy="1261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156329</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579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152502</xdr:rowOff>
    </xdr:from>
    <xdr:to>
      <xdr:col>24</xdr:col>
      <xdr:colOff>152400</xdr:colOff>
      <xdr:row>77</xdr:row>
      <xdr:rowOff>152502</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5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38257</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86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91580</xdr:rowOff>
    </xdr:from>
    <xdr:to>
      <xdr:col>24</xdr:col>
      <xdr:colOff>152400</xdr:colOff>
      <xdr:row>70</xdr:row>
      <xdr:rowOff>91580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093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93238</xdr:rowOff>
    </xdr:from>
    <xdr:to>
      <xdr:col>24</xdr:col>
      <xdr:colOff>63500</xdr:colOff>
      <xdr:row>77</xdr:row>
      <xdr:rowOff>93523</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294888"/>
          <a:ext cx="838200" cy="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92289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51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69411</xdr:rowOff>
    </xdr:from>
    <xdr:to>
      <xdr:col>24</xdr:col>
      <xdr:colOff>114300</xdr:colOff>
      <xdr:row>76</xdr:row>
      <xdr:rowOff>171011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09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93523</xdr:rowOff>
    </xdr:from>
    <xdr:to>
      <xdr:col>19</xdr:col>
      <xdr:colOff>177800</xdr:colOff>
      <xdr:row>77</xdr:row>
      <xdr:rowOff>94438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295173"/>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83241</xdr:rowOff>
    </xdr:from>
    <xdr:to>
      <xdr:col>20</xdr:col>
      <xdr:colOff>38100</xdr:colOff>
      <xdr:row>77</xdr:row>
      <xdr:rowOff>13391</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29919</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8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94438</xdr:rowOff>
    </xdr:from>
    <xdr:to>
      <xdr:col>15</xdr:col>
      <xdr:colOff>50800</xdr:colOff>
      <xdr:row>77</xdr:row>
      <xdr:rowOff>102381</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296088"/>
          <a:ext cx="889000" cy="7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91415</xdr:rowOff>
    </xdr:from>
    <xdr:to>
      <xdr:col>15</xdr:col>
      <xdr:colOff>101600</xdr:colOff>
      <xdr:row>77</xdr:row>
      <xdr:rowOff>21565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38092</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102381</xdr:rowOff>
    </xdr:from>
    <xdr:to>
      <xdr:col>10</xdr:col>
      <xdr:colOff>114300</xdr:colOff>
      <xdr:row>77</xdr:row>
      <xdr:rowOff>106153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304031"/>
          <a:ext cx="889000" cy="3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95244</xdr:rowOff>
    </xdr:from>
    <xdr:to>
      <xdr:col>10</xdr:col>
      <xdr:colOff>165100</xdr:colOff>
      <xdr:row>77</xdr:row>
      <xdr:rowOff>25394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41921</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109474</xdr:rowOff>
    </xdr:from>
    <xdr:to>
      <xdr:col>6</xdr:col>
      <xdr:colOff>38100</xdr:colOff>
      <xdr:row>76</xdr:row>
      <xdr:rowOff>39624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296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56151</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743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42438</xdr:rowOff>
    </xdr:from>
    <xdr:to>
      <xdr:col>24</xdr:col>
      <xdr:colOff>114300</xdr:colOff>
      <xdr:row>77</xdr:row>
      <xdr:rowOff>144038</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44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128815</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59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42723</xdr:rowOff>
    </xdr:from>
    <xdr:to>
      <xdr:col>20</xdr:col>
      <xdr:colOff>38100</xdr:colOff>
      <xdr:row>77</xdr:row>
      <xdr:rowOff>144323</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44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135450</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337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43638</xdr:rowOff>
    </xdr:from>
    <xdr:to>
      <xdr:col>15</xdr:col>
      <xdr:colOff>101600</xdr:colOff>
      <xdr:row>77</xdr:row>
      <xdr:rowOff>145238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4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136365</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338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51581</xdr:rowOff>
    </xdr:from>
    <xdr:to>
      <xdr:col>10</xdr:col>
      <xdr:colOff>165100</xdr:colOff>
      <xdr:row>77</xdr:row>
      <xdr:rowOff>153181</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53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144308</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345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55353</xdr:rowOff>
    </xdr:from>
    <xdr:to>
      <xdr:col>6</xdr:col>
      <xdr:colOff>38100</xdr:colOff>
      <xdr:row>77</xdr:row>
      <xdr:rowOff>156953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57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148080</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49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83172</xdr:rowOff>
    </xdr:from>
    <xdr:to>
      <xdr:col>24</xdr:col>
      <xdr:colOff>62865</xdr:colOff>
      <xdr:row>99</xdr:row>
      <xdr:rowOff>8072</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513672"/>
          <a:ext cx="1270" cy="146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11899</xdr:rowOff>
    </xdr:from>
    <xdr:ext cx="534377" cy="259045"/>
    <xdr:sp macro=""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698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xdr:rowOff>
    </xdr:from>
    <xdr:to>
      <xdr:col>24</xdr:col>
      <xdr:colOff>152400</xdr:colOff>
      <xdr:row>99</xdr:row>
      <xdr:rowOff>8072</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6981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29849</xdr:rowOff>
    </xdr:from>
    <xdr:ext cx="599010" cy="259045"/>
    <xdr:sp macro=""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28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83172</xdr:rowOff>
    </xdr:from>
    <xdr:to>
      <xdr:col>24</xdr:col>
      <xdr:colOff>152400</xdr:colOff>
      <xdr:row>90</xdr:row>
      <xdr:rowOff>83172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513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50043</xdr:rowOff>
    </xdr:from>
    <xdr:to>
      <xdr:col>24</xdr:col>
      <xdr:colOff>63500</xdr:colOff>
      <xdr:row>97</xdr:row>
      <xdr:rowOff>155418</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6680693"/>
          <a:ext cx="838200" cy="105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38789</xdr:rowOff>
    </xdr:from>
    <xdr:ext cx="599010" cy="259045"/>
    <xdr:sp macro=""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3265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15912</xdr:rowOff>
    </xdr:from>
    <xdr:to>
      <xdr:col>24</xdr:col>
      <xdr:colOff>114300</xdr:colOff>
      <xdr:row>96</xdr:row>
      <xdr:rowOff>117512</xdr:rowOff>
    </xdr:to>
    <xdr:sp macro=""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4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155418</xdr:rowOff>
    </xdr:from>
    <xdr:to>
      <xdr:col>19</xdr:col>
      <xdr:colOff>177800</xdr:colOff>
      <xdr:row>98</xdr:row>
      <xdr:rowOff>71220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2908300" y="16786068"/>
          <a:ext cx="889000" cy="87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89202</xdr:rowOff>
    </xdr:from>
    <xdr:to>
      <xdr:col>20</xdr:col>
      <xdr:colOff>38100</xdr:colOff>
      <xdr:row>97</xdr:row>
      <xdr:rowOff>19352</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54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35879</xdr:rowOff>
    </xdr:from>
    <xdr:ext cx="599010"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497795" y="16323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144227</xdr:rowOff>
    </xdr:from>
    <xdr:to>
      <xdr:col>15</xdr:col>
      <xdr:colOff>50800</xdr:colOff>
      <xdr:row>98</xdr:row>
      <xdr:rowOff>71220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019300" y="16774877"/>
          <a:ext cx="889000" cy="98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2059</xdr:rowOff>
    </xdr:from>
    <xdr:to>
      <xdr:col>15</xdr:col>
      <xdr:colOff>101600</xdr:colOff>
      <xdr:row>97</xdr:row>
      <xdr:rowOff>103659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63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120186</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08795" y="16407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144227</xdr:rowOff>
    </xdr:from>
    <xdr:to>
      <xdr:col>10</xdr:col>
      <xdr:colOff>114300</xdr:colOff>
      <xdr:row>98</xdr:row>
      <xdr:rowOff>163539</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1130300" y="16774877"/>
          <a:ext cx="889000" cy="190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77415</xdr:rowOff>
    </xdr:from>
    <xdr:to>
      <xdr:col>10</xdr:col>
      <xdr:colOff>165100</xdr:colOff>
      <xdr:row>97</xdr:row>
      <xdr:rowOff>7565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53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24092</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19795" y="16311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37931</xdr:rowOff>
    </xdr:from>
    <xdr:to>
      <xdr:col>6</xdr:col>
      <xdr:colOff>38100</xdr:colOff>
      <xdr:row>97</xdr:row>
      <xdr:rowOff>139531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66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156058</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30795" y="16443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170693</xdr:rowOff>
    </xdr:from>
    <xdr:to>
      <xdr:col>24</xdr:col>
      <xdr:colOff>114300</xdr:colOff>
      <xdr:row>97</xdr:row>
      <xdr:rowOff>100843</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4584700" y="16629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149120</xdr:rowOff>
    </xdr:from>
    <xdr:ext cx="599010" cy="259045"/>
    <xdr:sp macro=""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6608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104618</xdr:rowOff>
    </xdr:from>
    <xdr:to>
      <xdr:col>20</xdr:col>
      <xdr:colOff>38100</xdr:colOff>
      <xdr:row>98</xdr:row>
      <xdr:rowOff>34768</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3746500" y="167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25895</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497795" y="16827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20420</xdr:rowOff>
    </xdr:from>
    <xdr:to>
      <xdr:col>15</xdr:col>
      <xdr:colOff>101600</xdr:colOff>
      <xdr:row>98</xdr:row>
      <xdr:rowOff>122020</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2857500" y="16822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113147</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08795" y="16915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93427</xdr:rowOff>
    </xdr:from>
    <xdr:to>
      <xdr:col>10</xdr:col>
      <xdr:colOff>165100</xdr:colOff>
      <xdr:row>98</xdr:row>
      <xdr:rowOff>23577</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968500" y="16724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14704</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19795" y="16816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112739</xdr:rowOff>
    </xdr:from>
    <xdr:to>
      <xdr:col>6</xdr:col>
      <xdr:colOff>38100</xdr:colOff>
      <xdr:row>99</xdr:row>
      <xdr:rowOff>42889</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079500" y="1691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34016</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63111" y="1700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139700</xdr:rowOff>
    </xdr:from>
    <xdr:to>
      <xdr:col>59</xdr:col>
      <xdr:colOff>50800</xdr:colOff>
      <xdr:row>39</xdr:row>
      <xdr:rowOff>139700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168927</xdr:rowOff>
    </xdr:from>
    <xdr:ext cx="248786"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25400</xdr:rowOff>
    </xdr:from>
    <xdr:to>
      <xdr:col>59</xdr:col>
      <xdr:colOff>50800</xdr:colOff>
      <xdr:row>38</xdr:row>
      <xdr:rowOff>25400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54627</xdr:rowOff>
    </xdr:from>
    <xdr:ext cx="531299"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82550</xdr:rowOff>
    </xdr:from>
    <xdr:to>
      <xdr:col>59</xdr:col>
      <xdr:colOff>50800</xdr:colOff>
      <xdr:row>36</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111777</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25400</xdr:rowOff>
    </xdr:from>
    <xdr:to>
      <xdr:col>59</xdr:col>
      <xdr:colOff>50800</xdr:colOff>
      <xdr:row>33</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54627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111777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29</xdr:row>
      <xdr:rowOff>139700</xdr:rowOff>
    </xdr:from>
    <xdr:to>
      <xdr:col>59</xdr:col>
      <xdr:colOff>50800</xdr:colOff>
      <xdr:row>29</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28</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170437</xdr:rowOff>
    </xdr:from>
    <xdr:to>
      <xdr:col>54</xdr:col>
      <xdr:colOff>189865</xdr:colOff>
      <xdr:row>38</xdr:row>
      <xdr:rowOff>125650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485387"/>
          <a:ext cx="1270" cy="1155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129477</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644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125650</xdr:rowOff>
    </xdr:from>
    <xdr:to>
      <xdr:col>55</xdr:col>
      <xdr:colOff>88900</xdr:colOff>
      <xdr:row>38</xdr:row>
      <xdr:rowOff>125650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640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117114</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260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170437</xdr:rowOff>
    </xdr:from>
    <xdr:to>
      <xdr:col>55</xdr:col>
      <xdr:colOff>88900</xdr:colOff>
      <xdr:row>31</xdr:row>
      <xdr:rowOff>170437</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485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156054</xdr:rowOff>
    </xdr:from>
    <xdr:to>
      <xdr:col>55</xdr:col>
      <xdr:colOff>0</xdr:colOff>
      <xdr:row>37</xdr:row>
      <xdr:rowOff>161265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9639300" y="6499704"/>
          <a:ext cx="838200" cy="5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15051</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1872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163624</xdr:rowOff>
    </xdr:from>
    <xdr:to>
      <xdr:col>55</xdr:col>
      <xdr:colOff>50800</xdr:colOff>
      <xdr:row>37</xdr:row>
      <xdr:rowOff>93774</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335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86227</xdr:rowOff>
    </xdr:from>
    <xdr:to>
      <xdr:col>50</xdr:col>
      <xdr:colOff>114300</xdr:colOff>
      <xdr:row>37</xdr:row>
      <xdr:rowOff>161265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8750300" y="6429877"/>
          <a:ext cx="889000" cy="75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157728</xdr:rowOff>
    </xdr:from>
    <xdr:to>
      <xdr:col>50</xdr:col>
      <xdr:colOff>165100</xdr:colOff>
      <xdr:row>37</xdr:row>
      <xdr:rowOff>87878</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32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104405</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10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86227</xdr:rowOff>
    </xdr:from>
    <xdr:to>
      <xdr:col>45</xdr:col>
      <xdr:colOff>177800</xdr:colOff>
      <xdr:row>37</xdr:row>
      <xdr:rowOff>134842</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7861300" y="6429877"/>
          <a:ext cx="889000" cy="48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142287</xdr:rowOff>
    </xdr:from>
    <xdr:to>
      <xdr:col>46</xdr:col>
      <xdr:colOff>38100</xdr:colOff>
      <xdr:row>37</xdr:row>
      <xdr:rowOff>72437</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31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88964</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08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48527</xdr:rowOff>
    </xdr:from>
    <xdr:to>
      <xdr:col>41</xdr:col>
      <xdr:colOff>50800</xdr:colOff>
      <xdr:row>37</xdr:row>
      <xdr:rowOff>134842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5534927"/>
          <a:ext cx="889000" cy="943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4175</xdr:rowOff>
    </xdr:from>
    <xdr:to>
      <xdr:col>41</xdr:col>
      <xdr:colOff>101600</xdr:colOff>
      <xdr:row>37</xdr:row>
      <xdr:rowOff>105775</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34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122302</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94111" y="6123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74927</xdr:rowOff>
    </xdr:from>
    <xdr:to>
      <xdr:col>36</xdr:col>
      <xdr:colOff>165100</xdr:colOff>
      <xdr:row>31</xdr:row>
      <xdr:rowOff>5077</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5218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21604</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4993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105254</xdr:rowOff>
    </xdr:from>
    <xdr:to>
      <xdr:col>55</xdr:col>
      <xdr:colOff>50800</xdr:colOff>
      <xdr:row>38</xdr:row>
      <xdr:rowOff>35404</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448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83681</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427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110465</xdr:rowOff>
    </xdr:from>
    <xdr:to>
      <xdr:col>50</xdr:col>
      <xdr:colOff>165100</xdr:colOff>
      <xdr:row>38</xdr:row>
      <xdr:rowOff>40615</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45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31742</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546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35427</xdr:rowOff>
    </xdr:from>
    <xdr:to>
      <xdr:col>46</xdr:col>
      <xdr:colOff>38100</xdr:colOff>
      <xdr:row>37</xdr:row>
      <xdr:rowOff>137027</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379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128154</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471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84042</xdr:rowOff>
    </xdr:from>
    <xdr:to>
      <xdr:col>41</xdr:col>
      <xdr:colOff>101600</xdr:colOff>
      <xdr:row>38</xdr:row>
      <xdr:rowOff>14192</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427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5319</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94111" y="6520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169177</xdr:rowOff>
    </xdr:from>
    <xdr:to>
      <xdr:col>36</xdr:col>
      <xdr:colOff>165100</xdr:colOff>
      <xdr:row>32</xdr:row>
      <xdr:rowOff>99327</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5484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90454</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5576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50949</xdr:rowOff>
    </xdr:from>
    <xdr:to>
      <xdr:col>54</xdr:col>
      <xdr:colOff>189865</xdr:colOff>
      <xdr:row>58</xdr:row>
      <xdr:rowOff>100468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794899"/>
          <a:ext cx="1270" cy="1249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104295</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1004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100468</xdr:rowOff>
    </xdr:from>
    <xdr:to>
      <xdr:col>55</xdr:col>
      <xdr:colOff>88900</xdr:colOff>
      <xdr:row>58</xdr:row>
      <xdr:rowOff>100468</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1004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169076</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57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50949</xdr:rowOff>
    </xdr:from>
    <xdr:to>
      <xdr:col>55</xdr:col>
      <xdr:colOff>88900</xdr:colOff>
      <xdr:row>51</xdr:row>
      <xdr:rowOff>50949</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79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108425</xdr:rowOff>
    </xdr:from>
    <xdr:to>
      <xdr:col>55</xdr:col>
      <xdr:colOff>0</xdr:colOff>
      <xdr:row>57</xdr:row>
      <xdr:rowOff>122283</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9639300" y="9881075"/>
          <a:ext cx="838200" cy="13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43425</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473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20548</xdr:rowOff>
    </xdr:from>
    <xdr:to>
      <xdr:col>55</xdr:col>
      <xdr:colOff>50800</xdr:colOff>
      <xdr:row>56</xdr:row>
      <xdr:rowOff>122148</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62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139450</xdr:rowOff>
    </xdr:from>
    <xdr:to>
      <xdr:col>50</xdr:col>
      <xdr:colOff>114300</xdr:colOff>
      <xdr:row>57</xdr:row>
      <xdr:rowOff>108425</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8750300" y="9740650"/>
          <a:ext cx="889000" cy="140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77089</xdr:rowOff>
    </xdr:from>
    <xdr:to>
      <xdr:col>50</xdr:col>
      <xdr:colOff>165100</xdr:colOff>
      <xdr:row>57</xdr:row>
      <xdr:rowOff>7239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67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23766</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453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139450</xdr:rowOff>
    </xdr:from>
    <xdr:to>
      <xdr:col>45</xdr:col>
      <xdr:colOff>177800</xdr:colOff>
      <xdr:row>57</xdr:row>
      <xdr:rowOff>143587</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7861300" y="9740650"/>
          <a:ext cx="889000" cy="175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106089</xdr:rowOff>
    </xdr:from>
    <xdr:to>
      <xdr:col>46</xdr:col>
      <xdr:colOff>38100</xdr:colOff>
      <xdr:row>57</xdr:row>
      <xdr:rowOff>36239</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70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27366</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800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45397</xdr:rowOff>
    </xdr:from>
    <xdr:to>
      <xdr:col>41</xdr:col>
      <xdr:colOff>50800</xdr:colOff>
      <xdr:row>57</xdr:row>
      <xdr:rowOff>143587</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6972300" y="9818047"/>
          <a:ext cx="889000" cy="98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83947</xdr:rowOff>
    </xdr:from>
    <xdr:to>
      <xdr:col>41</xdr:col>
      <xdr:colOff>101600</xdr:colOff>
      <xdr:row>57</xdr:row>
      <xdr:rowOff>14097</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685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30624</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460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113327</xdr:rowOff>
    </xdr:from>
    <xdr:to>
      <xdr:col>36</xdr:col>
      <xdr:colOff>165100</xdr:colOff>
      <xdr:row>55</xdr:row>
      <xdr:rowOff>43477</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371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60004</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146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71483</xdr:rowOff>
    </xdr:from>
    <xdr:to>
      <xdr:col>55</xdr:col>
      <xdr:colOff>50800</xdr:colOff>
      <xdr:row>58</xdr:row>
      <xdr:rowOff>1633</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844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49910</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82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57625</xdr:rowOff>
    </xdr:from>
    <xdr:to>
      <xdr:col>50</xdr:col>
      <xdr:colOff>165100</xdr:colOff>
      <xdr:row>57</xdr:row>
      <xdr:rowOff>159225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830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150352</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923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88650</xdr:rowOff>
    </xdr:from>
    <xdr:to>
      <xdr:col>46</xdr:col>
      <xdr:colOff>38100</xdr:colOff>
      <xdr:row>57</xdr:row>
      <xdr:rowOff>18800</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68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35327</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465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92787</xdr:rowOff>
    </xdr:from>
    <xdr:to>
      <xdr:col>41</xdr:col>
      <xdr:colOff>101600</xdr:colOff>
      <xdr:row>58</xdr:row>
      <xdr:rowOff>22937</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865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14064</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958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166047</xdr:rowOff>
    </xdr:from>
    <xdr:to>
      <xdr:col>36</xdr:col>
      <xdr:colOff>165100</xdr:colOff>
      <xdr:row>57</xdr:row>
      <xdr:rowOff>96197</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767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87324</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9859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id="{00000000-0008-0000-06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26315</xdr:rowOff>
    </xdr:from>
    <xdr:to>
      <xdr:col>54</xdr:col>
      <xdr:colOff>189865</xdr:colOff>
      <xdr:row>78</xdr:row>
      <xdr:rowOff>138374</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10475595" y="12199265"/>
          <a:ext cx="1270" cy="1312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142201</xdr:rowOff>
    </xdr:from>
    <xdr:ext cx="313932" cy="259045"/>
    <xdr:sp macro="" textlink="">
      <xdr:nvSpPr>
        <xdr:cNvPr id="399" name="普通建設事業費 （ うち新規整備　）最小値テキスト">
          <a:extLst>
            <a:ext uri="{FF2B5EF4-FFF2-40B4-BE49-F238E27FC236}">
              <a16:creationId xmlns:a16="http://schemas.microsoft.com/office/drawing/2014/main" id="{00000000-0008-0000-0600-00008F010000}"/>
            </a:ext>
          </a:extLst>
        </xdr:cNvPr>
        <xdr:cNvSpPr txBox="1"/>
      </xdr:nvSpPr>
      <xdr:spPr>
        <a:xfrm>
          <a:off x="10528300" y="135153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138374</xdr:rowOff>
    </xdr:from>
    <xdr:to>
      <xdr:col>55</xdr:col>
      <xdr:colOff>88900</xdr:colOff>
      <xdr:row>78</xdr:row>
      <xdr:rowOff>138374</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3511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144442</xdr:rowOff>
    </xdr:from>
    <xdr:ext cx="534377" cy="259045"/>
    <xdr:sp macro="" textlink="">
      <xdr:nvSpPr>
        <xdr:cNvPr id="401" name="普通建設事業費 （ うち新規整備　）最大値テキスト">
          <a:extLst>
            <a:ext uri="{FF2B5EF4-FFF2-40B4-BE49-F238E27FC236}">
              <a16:creationId xmlns:a16="http://schemas.microsoft.com/office/drawing/2014/main" id="{00000000-0008-0000-0600-000091010000}"/>
            </a:ext>
          </a:extLst>
        </xdr:cNvPr>
        <xdr:cNvSpPr txBox="1"/>
      </xdr:nvSpPr>
      <xdr:spPr>
        <a:xfrm>
          <a:off x="10528300" y="1197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26315</xdr:rowOff>
    </xdr:from>
    <xdr:to>
      <xdr:col>55</xdr:col>
      <xdr:colOff>88900</xdr:colOff>
      <xdr:row>71</xdr:row>
      <xdr:rowOff>26315</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2199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25674</xdr:rowOff>
    </xdr:from>
    <xdr:to>
      <xdr:col>55</xdr:col>
      <xdr:colOff>0</xdr:colOff>
      <xdr:row>78</xdr:row>
      <xdr:rowOff>10747</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9639300" y="13227324"/>
          <a:ext cx="838200" cy="156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136261</xdr:rowOff>
    </xdr:from>
    <xdr:ext cx="534377" cy="259045"/>
    <xdr:sp macro="" textlink="">
      <xdr:nvSpPr>
        <xdr:cNvPr id="404" name="普通建設事業費 （ うち新規整備　）平均値テキスト">
          <a:extLst>
            <a:ext uri="{FF2B5EF4-FFF2-40B4-BE49-F238E27FC236}">
              <a16:creationId xmlns:a16="http://schemas.microsoft.com/office/drawing/2014/main" id="{00000000-0008-0000-0600-000094010000}"/>
            </a:ext>
          </a:extLst>
        </xdr:cNvPr>
        <xdr:cNvSpPr txBox="1"/>
      </xdr:nvSpPr>
      <xdr:spPr>
        <a:xfrm>
          <a:off x="10528300" y="12995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113384</xdr:rowOff>
    </xdr:from>
    <xdr:to>
      <xdr:col>55</xdr:col>
      <xdr:colOff>50800</xdr:colOff>
      <xdr:row>77</xdr:row>
      <xdr:rowOff>43534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10426700" y="1314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162308</xdr:rowOff>
    </xdr:from>
    <xdr:to>
      <xdr:col>50</xdr:col>
      <xdr:colOff>114300</xdr:colOff>
      <xdr:row>77</xdr:row>
      <xdr:rowOff>25674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8750300" y="13021058"/>
          <a:ext cx="889000" cy="206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2694</xdr:rowOff>
    </xdr:from>
    <xdr:to>
      <xdr:col>50</xdr:col>
      <xdr:colOff>165100</xdr:colOff>
      <xdr:row>77</xdr:row>
      <xdr:rowOff>104294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95885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95421</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9372111" y="1329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162308</xdr:rowOff>
    </xdr:from>
    <xdr:to>
      <xdr:col>45</xdr:col>
      <xdr:colOff>177800</xdr:colOff>
      <xdr:row>78</xdr:row>
      <xdr:rowOff>128956</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7861300" y="13021058"/>
          <a:ext cx="889000" cy="48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171104</xdr:rowOff>
    </xdr:from>
    <xdr:to>
      <xdr:col>46</xdr:col>
      <xdr:colOff>38100</xdr:colOff>
      <xdr:row>77</xdr:row>
      <xdr:rowOff>101254</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8699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92381</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8483111" y="1329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63508</xdr:rowOff>
    </xdr:from>
    <xdr:to>
      <xdr:col>41</xdr:col>
      <xdr:colOff>50800</xdr:colOff>
      <xdr:row>78</xdr:row>
      <xdr:rowOff>128956</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6972300" y="13436608"/>
          <a:ext cx="889000" cy="6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14788</xdr:rowOff>
    </xdr:from>
    <xdr:to>
      <xdr:col>41</xdr:col>
      <xdr:colOff>101600</xdr:colOff>
      <xdr:row>77</xdr:row>
      <xdr:rowOff>116388</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7810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132915</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594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162601</xdr:rowOff>
    </xdr:from>
    <xdr:to>
      <xdr:col>36</xdr:col>
      <xdr:colOff>165100</xdr:colOff>
      <xdr:row>76</xdr:row>
      <xdr:rowOff>92751</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921500" y="1302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109278</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05111" y="12796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131397</xdr:rowOff>
    </xdr:from>
    <xdr:to>
      <xdr:col>55</xdr:col>
      <xdr:colOff>50800</xdr:colOff>
      <xdr:row>78</xdr:row>
      <xdr:rowOff>61547</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10426700" y="13333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109824</xdr:rowOff>
    </xdr:from>
    <xdr:ext cx="469744" cy="259045"/>
    <xdr:sp macro="" textlink="">
      <xdr:nvSpPr>
        <xdr:cNvPr id="423" name="普通建設事業費 （ うち新規整備　）該当値テキスト">
          <a:extLst>
            <a:ext uri="{FF2B5EF4-FFF2-40B4-BE49-F238E27FC236}">
              <a16:creationId xmlns:a16="http://schemas.microsoft.com/office/drawing/2014/main" id="{00000000-0008-0000-0600-0000A7010000}"/>
            </a:ext>
          </a:extLst>
        </xdr:cNvPr>
        <xdr:cNvSpPr txBox="1"/>
      </xdr:nvSpPr>
      <xdr:spPr>
        <a:xfrm>
          <a:off x="10528300" y="13311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146324</xdr:rowOff>
    </xdr:from>
    <xdr:to>
      <xdr:col>50</xdr:col>
      <xdr:colOff>165100</xdr:colOff>
      <xdr:row>77</xdr:row>
      <xdr:rowOff>76474</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9588500" y="13176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93001</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372111" y="12951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111509</xdr:rowOff>
    </xdr:from>
    <xdr:to>
      <xdr:col>46</xdr:col>
      <xdr:colOff>38100</xdr:colOff>
      <xdr:row>76</xdr:row>
      <xdr:rowOff>41659</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8699500" y="12970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58186</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483111" y="12745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78156</xdr:rowOff>
    </xdr:from>
    <xdr:to>
      <xdr:col>41</xdr:col>
      <xdr:colOff>101600</xdr:colOff>
      <xdr:row>79</xdr:row>
      <xdr:rowOff>8306</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810500" y="13451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78</xdr:row>
      <xdr:rowOff>170883</xdr:rowOff>
    </xdr:from>
    <xdr:ext cx="378565"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2017" y="135439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12708</xdr:rowOff>
    </xdr:from>
    <xdr:to>
      <xdr:col>36</xdr:col>
      <xdr:colOff>165100</xdr:colOff>
      <xdr:row>78</xdr:row>
      <xdr:rowOff>114308</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921500" y="13385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105435</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37428" y="13478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77406</xdr:rowOff>
    </xdr:from>
    <xdr:to>
      <xdr:col>54</xdr:col>
      <xdr:colOff>189865</xdr:colOff>
      <xdr:row>98</xdr:row>
      <xdr:rowOff>4643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507906"/>
          <a:ext cx="1270" cy="1298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8470</xdr:rowOff>
    </xdr:from>
    <xdr:ext cx="469744"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81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4643</xdr:rowOff>
    </xdr:from>
    <xdr:to>
      <xdr:col>55</xdr:col>
      <xdr:colOff>88900</xdr:colOff>
      <xdr:row>98</xdr:row>
      <xdr:rowOff>4643</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806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24083</xdr:rowOff>
    </xdr:from>
    <xdr:ext cx="534377"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28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77406</xdr:rowOff>
    </xdr:from>
    <xdr:to>
      <xdr:col>55</xdr:col>
      <xdr:colOff>88900</xdr:colOff>
      <xdr:row>90</xdr:row>
      <xdr:rowOff>77406</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507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82390</xdr:rowOff>
    </xdr:from>
    <xdr:to>
      <xdr:col>55</xdr:col>
      <xdr:colOff>0</xdr:colOff>
      <xdr:row>97</xdr:row>
      <xdr:rowOff>32876</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9639300" y="16541590"/>
          <a:ext cx="838200" cy="121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162069</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106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139192</xdr:rowOff>
    </xdr:from>
    <xdr:to>
      <xdr:col>55</xdr:col>
      <xdr:colOff>50800</xdr:colOff>
      <xdr:row>95</xdr:row>
      <xdr:rowOff>69342</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255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138260</xdr:rowOff>
    </xdr:from>
    <xdr:to>
      <xdr:col>50</xdr:col>
      <xdr:colOff>114300</xdr:colOff>
      <xdr:row>97</xdr:row>
      <xdr:rowOff>32876</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8750300" y="16597460"/>
          <a:ext cx="889000" cy="66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43821</xdr:rowOff>
    </xdr:from>
    <xdr:to>
      <xdr:col>50</xdr:col>
      <xdr:colOff>165100</xdr:colOff>
      <xdr:row>95</xdr:row>
      <xdr:rowOff>145421</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33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161948</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106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167018</xdr:rowOff>
    </xdr:from>
    <xdr:to>
      <xdr:col>45</xdr:col>
      <xdr:colOff>177800</xdr:colOff>
      <xdr:row>96</xdr:row>
      <xdr:rowOff>138260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7861300" y="16454768"/>
          <a:ext cx="889000" cy="142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99164</xdr:rowOff>
    </xdr:from>
    <xdr:to>
      <xdr:col>46</xdr:col>
      <xdr:colOff>38100</xdr:colOff>
      <xdr:row>96</xdr:row>
      <xdr:rowOff>29314</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45841</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16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136339</xdr:rowOff>
    </xdr:from>
    <xdr:to>
      <xdr:col>41</xdr:col>
      <xdr:colOff>50800</xdr:colOff>
      <xdr:row>95</xdr:row>
      <xdr:rowOff>167018</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6972300" y="16252639"/>
          <a:ext cx="889000" cy="202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82224</xdr:rowOff>
    </xdr:from>
    <xdr:to>
      <xdr:col>41</xdr:col>
      <xdr:colOff>101600</xdr:colOff>
      <xdr:row>96</xdr:row>
      <xdr:rowOff>12374</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28901</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14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72417</xdr:rowOff>
    </xdr:from>
    <xdr:to>
      <xdr:col>36</xdr:col>
      <xdr:colOff>165100</xdr:colOff>
      <xdr:row>94</xdr:row>
      <xdr:rowOff>2567</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017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19094</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5792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31590</xdr:rowOff>
    </xdr:from>
    <xdr:to>
      <xdr:col>55</xdr:col>
      <xdr:colOff>50800</xdr:colOff>
      <xdr:row>96</xdr:row>
      <xdr:rowOff>133190</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490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10017</xdr:rowOff>
    </xdr:from>
    <xdr:ext cx="534377"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469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153526</xdr:rowOff>
    </xdr:from>
    <xdr:to>
      <xdr:col>50</xdr:col>
      <xdr:colOff>165100</xdr:colOff>
      <xdr:row>97</xdr:row>
      <xdr:rowOff>83676</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61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74803</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372111" y="16705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87460</xdr:rowOff>
    </xdr:from>
    <xdr:to>
      <xdr:col>46</xdr:col>
      <xdr:colOff>38100</xdr:colOff>
      <xdr:row>97</xdr:row>
      <xdr:rowOff>17610</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54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8737</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483111" y="16639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116218</xdr:rowOff>
    </xdr:from>
    <xdr:to>
      <xdr:col>41</xdr:col>
      <xdr:colOff>101600</xdr:colOff>
      <xdr:row>96</xdr:row>
      <xdr:rowOff>46368</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403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37495</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6496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85539</xdr:rowOff>
    </xdr:from>
    <xdr:to>
      <xdr:col>36</xdr:col>
      <xdr:colOff>165100</xdr:colOff>
      <xdr:row>95</xdr:row>
      <xdr:rowOff>15689</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20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6816</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294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災害復旧事業費グラフ枠">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169818</xdr:rowOff>
    </xdr:from>
    <xdr:to>
      <xdr:col>85</xdr:col>
      <xdr:colOff>126364</xdr:colOff>
      <xdr:row>38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flipV="1">
          <a:off x="16317595" y="5313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29449</xdr:rowOff>
    </xdr:from>
    <xdr:ext cx="249299" cy="259045"/>
    <xdr:sp macro="" textlink="">
      <xdr:nvSpPr>
        <xdr:cNvPr id="507" name="災害復旧事業費最小値テキスト">
          <a:extLst>
            <a:ext uri="{FF2B5EF4-FFF2-40B4-BE49-F238E27FC236}">
              <a16:creationId xmlns:a16="http://schemas.microsoft.com/office/drawing/2014/main" id="{00000000-0008-0000-0600-0000FB010000}"/>
            </a:ext>
          </a:extLst>
        </xdr:cNvPr>
        <xdr:cNvSpPr txBox="1"/>
      </xdr:nvSpPr>
      <xdr:spPr>
        <a:xfrm>
          <a:off x="16370300" y="6544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116495</xdr:rowOff>
    </xdr:from>
    <xdr:ext cx="534377" cy="259045"/>
    <xdr:sp macro="" textlink="">
      <xdr:nvSpPr>
        <xdr:cNvPr id="509" name="災害復旧事業費最大値テキスト">
          <a:extLst>
            <a:ext uri="{FF2B5EF4-FFF2-40B4-BE49-F238E27FC236}">
              <a16:creationId xmlns:a16="http://schemas.microsoft.com/office/drawing/2014/main" id="{00000000-0008-0000-0600-0000FD010000}"/>
            </a:ext>
          </a:extLst>
        </xdr:cNvPr>
        <xdr:cNvSpPr txBox="1"/>
      </xdr:nvSpPr>
      <xdr:spPr>
        <a:xfrm>
          <a:off x="16370300" y="508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169818</xdr:rowOff>
    </xdr:from>
    <xdr:to>
      <xdr:col>86</xdr:col>
      <xdr:colOff>25400</xdr:colOff>
      <xdr:row>30</xdr:row>
      <xdr:rowOff>169818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230600" y="531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25400</xdr:rowOff>
    </xdr:from>
    <xdr:to>
      <xdr:col>85</xdr:col>
      <xdr:colOff>127000</xdr:colOff>
      <xdr:row>38</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5481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118349</xdr:rowOff>
    </xdr:from>
    <xdr:ext cx="378565" cy="259045"/>
    <xdr:sp macro="" textlink="">
      <xdr:nvSpPr>
        <xdr:cNvPr id="512" name="災害復旧事業費平均値テキスト">
          <a:extLst>
            <a:ext uri="{FF2B5EF4-FFF2-40B4-BE49-F238E27FC236}">
              <a16:creationId xmlns:a16="http://schemas.microsoft.com/office/drawing/2014/main" id="{00000000-0008-0000-0600-000000020000}"/>
            </a:ext>
          </a:extLst>
        </xdr:cNvPr>
        <xdr:cNvSpPr txBox="1"/>
      </xdr:nvSpPr>
      <xdr:spPr>
        <a:xfrm>
          <a:off x="16370300" y="6290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95472</xdr:rowOff>
    </xdr:from>
    <xdr:to>
      <xdr:col>85</xdr:col>
      <xdr:colOff>177800</xdr:colOff>
      <xdr:row>38</xdr:row>
      <xdr:rowOff>25622</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6268700" y="643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25400</xdr:rowOff>
    </xdr:from>
    <xdr:to>
      <xdr:col>81</xdr:col>
      <xdr:colOff>50800</xdr:colOff>
      <xdr:row>38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4592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102330</xdr:rowOff>
    </xdr:from>
    <xdr:to>
      <xdr:col>81</xdr:col>
      <xdr:colOff>101600</xdr:colOff>
      <xdr:row>38</xdr:row>
      <xdr:rowOff>32480</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5430500" y="64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49007</xdr:rowOff>
    </xdr:from>
    <xdr:ext cx="378565"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5292017" y="6221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25400</xdr:rowOff>
    </xdr:from>
    <xdr:to>
      <xdr:col>76</xdr:col>
      <xdr:colOff>114300</xdr:colOff>
      <xdr:row>38</xdr:row>
      <xdr:rowOff>25400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3703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105931</xdr:rowOff>
    </xdr:from>
    <xdr:to>
      <xdr:col>76</xdr:col>
      <xdr:colOff>165100</xdr:colOff>
      <xdr:row>38</xdr:row>
      <xdr:rowOff>36081</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4541500" y="64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52608</xdr:rowOff>
    </xdr:from>
    <xdr:ext cx="378565"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4403017" y="6224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122384</xdr:rowOff>
    </xdr:from>
    <xdr:to>
      <xdr:col>71</xdr:col>
      <xdr:colOff>177800</xdr:colOff>
      <xdr:row>38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814300" y="6466034"/>
          <a:ext cx="889000" cy="74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105816</xdr:rowOff>
    </xdr:from>
    <xdr:to>
      <xdr:col>72</xdr:col>
      <xdr:colOff>38100</xdr:colOff>
      <xdr:row>38</xdr:row>
      <xdr:rowOff>35967</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3652500" y="644946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52493</xdr:rowOff>
    </xdr:from>
    <xdr:ext cx="378565"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3514017" y="62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70383</xdr:rowOff>
    </xdr:from>
    <xdr:to>
      <xdr:col>67</xdr:col>
      <xdr:colOff>101600</xdr:colOff>
      <xdr:row>37</xdr:row>
      <xdr:rowOff>533</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2763500" y="6242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17060</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2579428" y="6017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146050</xdr:rowOff>
    </xdr:from>
    <xdr:to>
      <xdr:col>85</xdr:col>
      <xdr:colOff>177800</xdr:colOff>
      <xdr:row>38</xdr:row>
      <xdr:rowOff>76200</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6268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73899</xdr:rowOff>
    </xdr:from>
    <xdr:ext cx="249299" cy="259045"/>
    <xdr:sp macro="" textlink="">
      <xdr:nvSpPr>
        <xdr:cNvPr id="531" name="災害復旧事業費該当値テキスト">
          <a:extLst>
            <a:ext uri="{FF2B5EF4-FFF2-40B4-BE49-F238E27FC236}">
              <a16:creationId xmlns:a16="http://schemas.microsoft.com/office/drawing/2014/main" id="{00000000-0008-0000-0600-000013020000}"/>
            </a:ext>
          </a:extLst>
        </xdr:cNvPr>
        <xdr:cNvSpPr txBox="1"/>
      </xdr:nvSpPr>
      <xdr:spPr>
        <a:xfrm>
          <a:off x="16370300" y="6417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146050</xdr:rowOff>
    </xdr:from>
    <xdr:to>
      <xdr:col>81</xdr:col>
      <xdr:colOff>101600</xdr:colOff>
      <xdr:row>38</xdr:row>
      <xdr:rowOff>76200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543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38</xdr:row>
      <xdr:rowOff>67327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356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71584</xdr:rowOff>
    </xdr:from>
    <xdr:to>
      <xdr:col>67</xdr:col>
      <xdr:colOff>101600</xdr:colOff>
      <xdr:row>38</xdr:row>
      <xdr:rowOff>1733</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2763500" y="641523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164310</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579428" y="6507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4" name="失業対策事業費グラフ枠">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6" name="失業対策事業費最小値テキスト">
          <a:extLst>
            <a:ext uri="{FF2B5EF4-FFF2-40B4-BE49-F238E27FC236}">
              <a16:creationId xmlns:a16="http://schemas.microsoft.com/office/drawing/2014/main" id="{00000000-0008-0000-0600-00002C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8" name="失業対策事業費最大値テキスト">
          <a:extLst>
            <a:ext uri="{FF2B5EF4-FFF2-40B4-BE49-F238E27FC236}">
              <a16:creationId xmlns:a16="http://schemas.microsoft.com/office/drawing/2014/main" id="{00000000-0008-0000-0600-00002E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1" name="失業対策事業費平均値テキスト">
          <a:extLst>
            <a:ext uri="{FF2B5EF4-FFF2-40B4-BE49-F238E27FC236}">
              <a16:creationId xmlns:a16="http://schemas.microsoft.com/office/drawing/2014/main" id="{00000000-0008-0000-0600-000031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0" name="失業対策事業費該当値テキスト">
          <a:extLst>
            <a:ext uri="{FF2B5EF4-FFF2-40B4-BE49-F238E27FC236}">
              <a16:creationId xmlns:a16="http://schemas.microsoft.com/office/drawing/2014/main" id="{00000000-0008-0000-0600-000044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公債費グラフ枠">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30582</xdr:rowOff>
    </xdr:from>
    <xdr:to>
      <xdr:col>85</xdr:col>
      <xdr:colOff>126364</xdr:colOff>
      <xdr:row>77</xdr:row>
      <xdr:rowOff>146120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flipV="1">
          <a:off x="16317595" y="12203532"/>
          <a:ext cx="1269" cy="1144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149947</xdr:rowOff>
    </xdr:from>
    <xdr:ext cx="534377" cy="259045"/>
    <xdr:sp macro="" textlink="">
      <xdr:nvSpPr>
        <xdr:cNvPr id="613" name="公債費最小値テキスト">
          <a:extLst>
            <a:ext uri="{FF2B5EF4-FFF2-40B4-BE49-F238E27FC236}">
              <a16:creationId xmlns:a16="http://schemas.microsoft.com/office/drawing/2014/main" id="{00000000-0008-0000-0600-000065020000}"/>
            </a:ext>
          </a:extLst>
        </xdr:cNvPr>
        <xdr:cNvSpPr txBox="1"/>
      </xdr:nvSpPr>
      <xdr:spPr>
        <a:xfrm>
          <a:off x="16370300" y="1335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146120</xdr:rowOff>
    </xdr:from>
    <xdr:to>
      <xdr:col>86</xdr:col>
      <xdr:colOff>25400</xdr:colOff>
      <xdr:row>77</xdr:row>
      <xdr:rowOff>146120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334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148709</xdr:rowOff>
    </xdr:from>
    <xdr:ext cx="534377" cy="259045"/>
    <xdr:sp macro="" textlink="">
      <xdr:nvSpPr>
        <xdr:cNvPr id="615" name="公債費最大値テキスト">
          <a:extLst>
            <a:ext uri="{FF2B5EF4-FFF2-40B4-BE49-F238E27FC236}">
              <a16:creationId xmlns:a16="http://schemas.microsoft.com/office/drawing/2014/main" id="{00000000-0008-0000-0600-000067020000}"/>
            </a:ext>
          </a:extLst>
        </xdr:cNvPr>
        <xdr:cNvSpPr txBox="1"/>
      </xdr:nvSpPr>
      <xdr:spPr>
        <a:xfrm>
          <a:off x="16370300" y="1197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30582</xdr:rowOff>
    </xdr:from>
    <xdr:to>
      <xdr:col>86</xdr:col>
      <xdr:colOff>25400</xdr:colOff>
      <xdr:row>71</xdr:row>
      <xdr:rowOff>30582</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6230600" y="1220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87598</xdr:rowOff>
    </xdr:from>
    <xdr:to>
      <xdr:col>85</xdr:col>
      <xdr:colOff>127000</xdr:colOff>
      <xdr:row>76</xdr:row>
      <xdr:rowOff>91580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5481300" y="13117798"/>
          <a:ext cx="838200" cy="3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68762</xdr:rowOff>
    </xdr:from>
    <xdr:ext cx="534377" cy="259045"/>
    <xdr:sp macro="" textlink="">
      <xdr:nvSpPr>
        <xdr:cNvPr id="618" name="公債費平均値テキスト">
          <a:extLst>
            <a:ext uri="{FF2B5EF4-FFF2-40B4-BE49-F238E27FC236}">
              <a16:creationId xmlns:a16="http://schemas.microsoft.com/office/drawing/2014/main" id="{00000000-0008-0000-0600-00006A020000}"/>
            </a:ext>
          </a:extLst>
        </xdr:cNvPr>
        <xdr:cNvSpPr txBox="1"/>
      </xdr:nvSpPr>
      <xdr:spPr>
        <a:xfrm>
          <a:off x="16370300" y="12756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45885</xdr:rowOff>
    </xdr:from>
    <xdr:to>
      <xdr:col>85</xdr:col>
      <xdr:colOff>177800</xdr:colOff>
      <xdr:row>75</xdr:row>
      <xdr:rowOff>147486</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6268700" y="129046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90856</xdr:rowOff>
    </xdr:from>
    <xdr:to>
      <xdr:col>81</xdr:col>
      <xdr:colOff>50800</xdr:colOff>
      <xdr:row>76</xdr:row>
      <xdr:rowOff>91580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4592300" y="13121056"/>
          <a:ext cx="889000" cy="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30493</xdr:rowOff>
    </xdr:from>
    <xdr:to>
      <xdr:col>81</xdr:col>
      <xdr:colOff>101600</xdr:colOff>
      <xdr:row>75</xdr:row>
      <xdr:rowOff>132093</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54305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148620</xdr:rowOff>
    </xdr:from>
    <xdr:ext cx="534377"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5214111" y="12664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83883</xdr:rowOff>
    </xdr:from>
    <xdr:to>
      <xdr:col>76</xdr:col>
      <xdr:colOff>114300</xdr:colOff>
      <xdr:row>76</xdr:row>
      <xdr:rowOff>90856</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3703300" y="13114083"/>
          <a:ext cx="889000" cy="6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20453</xdr:rowOff>
    </xdr:from>
    <xdr:to>
      <xdr:col>76</xdr:col>
      <xdr:colOff>165100</xdr:colOff>
      <xdr:row>75</xdr:row>
      <xdr:rowOff>122053</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4541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138580</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4325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83883</xdr:rowOff>
    </xdr:from>
    <xdr:to>
      <xdr:col>71</xdr:col>
      <xdr:colOff>177800</xdr:colOff>
      <xdr:row>76</xdr:row>
      <xdr:rowOff>101333</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2814300" y="13114083"/>
          <a:ext cx="889000" cy="17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30797</xdr:rowOff>
    </xdr:from>
    <xdr:to>
      <xdr:col>72</xdr:col>
      <xdr:colOff>38100</xdr:colOff>
      <xdr:row>75</xdr:row>
      <xdr:rowOff>132397</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3652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148924</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3436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163328</xdr:rowOff>
    </xdr:from>
    <xdr:to>
      <xdr:col>67</xdr:col>
      <xdr:colOff>101600</xdr:colOff>
      <xdr:row>74</xdr:row>
      <xdr:rowOff>93478</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2763500" y="12679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110005</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2547111" y="12454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36798</xdr:rowOff>
    </xdr:from>
    <xdr:to>
      <xdr:col>85</xdr:col>
      <xdr:colOff>177800</xdr:colOff>
      <xdr:row>76</xdr:row>
      <xdr:rowOff>138398</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6268700" y="13066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15225</xdr:rowOff>
    </xdr:from>
    <xdr:ext cx="534377" cy="259045"/>
    <xdr:sp macro="" textlink="">
      <xdr:nvSpPr>
        <xdr:cNvPr id="637" name="公債費該当値テキスト">
          <a:extLst>
            <a:ext uri="{FF2B5EF4-FFF2-40B4-BE49-F238E27FC236}">
              <a16:creationId xmlns:a16="http://schemas.microsoft.com/office/drawing/2014/main" id="{00000000-0008-0000-0600-00007D020000}"/>
            </a:ext>
          </a:extLst>
        </xdr:cNvPr>
        <xdr:cNvSpPr txBox="1"/>
      </xdr:nvSpPr>
      <xdr:spPr>
        <a:xfrm>
          <a:off x="16370300" y="13045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40780</xdr:rowOff>
    </xdr:from>
    <xdr:to>
      <xdr:col>81</xdr:col>
      <xdr:colOff>101600</xdr:colOff>
      <xdr:row>76</xdr:row>
      <xdr:rowOff>142380</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5430500" y="1307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133507</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3163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40056</xdr:rowOff>
    </xdr:from>
    <xdr:to>
      <xdr:col>76</xdr:col>
      <xdr:colOff>165100</xdr:colOff>
      <xdr:row>76</xdr:row>
      <xdr:rowOff>141656</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4541500" y="13070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132783</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325111" y="13162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33083</xdr:rowOff>
    </xdr:from>
    <xdr:to>
      <xdr:col>72</xdr:col>
      <xdr:colOff>38100</xdr:colOff>
      <xdr:row>76</xdr:row>
      <xdr:rowOff>134683</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3652500" y="13063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125810</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315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50533</xdr:rowOff>
    </xdr:from>
    <xdr:to>
      <xdr:col>67</xdr:col>
      <xdr:colOff>101600</xdr:colOff>
      <xdr:row>76</xdr:row>
      <xdr:rowOff>152133</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2763500" y="1308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143260</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3173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積立金グラフ枠">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106256</xdr:rowOff>
    </xdr:from>
    <xdr:to>
      <xdr:col>85</xdr:col>
      <xdr:colOff>126364</xdr:colOff>
      <xdr:row>98</xdr:row>
      <xdr:rowOff>129267</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flipV="1">
          <a:off x="16317595" y="15879656"/>
          <a:ext cx="1269" cy="1051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133094</xdr:rowOff>
    </xdr:from>
    <xdr:ext cx="469744" cy="259045"/>
    <xdr:sp macro="" textlink="">
      <xdr:nvSpPr>
        <xdr:cNvPr id="668" name="積立金最小値テキスト">
          <a:extLst>
            <a:ext uri="{FF2B5EF4-FFF2-40B4-BE49-F238E27FC236}">
              <a16:creationId xmlns:a16="http://schemas.microsoft.com/office/drawing/2014/main" id="{00000000-0008-0000-0600-00009C020000}"/>
            </a:ext>
          </a:extLst>
        </xdr:cNvPr>
        <xdr:cNvSpPr txBox="1"/>
      </xdr:nvSpPr>
      <xdr:spPr>
        <a:xfrm>
          <a:off x="16370300" y="1693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129267</xdr:rowOff>
    </xdr:from>
    <xdr:to>
      <xdr:col>86</xdr:col>
      <xdr:colOff>25400</xdr:colOff>
      <xdr:row>98</xdr:row>
      <xdr:rowOff>129267</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693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52933</xdr:rowOff>
    </xdr:from>
    <xdr:ext cx="599010" cy="259045"/>
    <xdr:sp macro="" textlink="">
      <xdr:nvSpPr>
        <xdr:cNvPr id="670" name="積立金最大値テキスト">
          <a:extLst>
            <a:ext uri="{FF2B5EF4-FFF2-40B4-BE49-F238E27FC236}">
              <a16:creationId xmlns:a16="http://schemas.microsoft.com/office/drawing/2014/main" id="{00000000-0008-0000-0600-00009E020000}"/>
            </a:ext>
          </a:extLst>
        </xdr:cNvPr>
        <xdr:cNvSpPr txBox="1"/>
      </xdr:nvSpPr>
      <xdr:spPr>
        <a:xfrm>
          <a:off x="16370300" y="15654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106256</xdr:rowOff>
    </xdr:from>
    <xdr:to>
      <xdr:col>86</xdr:col>
      <xdr:colOff>25400</xdr:colOff>
      <xdr:row>92</xdr:row>
      <xdr:rowOff>106256</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6230600" y="15879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104871</xdr:rowOff>
    </xdr:from>
    <xdr:to>
      <xdr:col>85</xdr:col>
      <xdr:colOff>127000</xdr:colOff>
      <xdr:row>98</xdr:row>
      <xdr:rowOff>115125</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5481300" y="16906971"/>
          <a:ext cx="838200" cy="10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15701</xdr:rowOff>
    </xdr:from>
    <xdr:ext cx="534377" cy="259045"/>
    <xdr:sp macro="" textlink="">
      <xdr:nvSpPr>
        <xdr:cNvPr id="673" name="積立金平均値テキスト">
          <a:extLst>
            <a:ext uri="{FF2B5EF4-FFF2-40B4-BE49-F238E27FC236}">
              <a16:creationId xmlns:a16="http://schemas.microsoft.com/office/drawing/2014/main" id="{00000000-0008-0000-0600-0000A1020000}"/>
            </a:ext>
          </a:extLst>
        </xdr:cNvPr>
        <xdr:cNvSpPr txBox="1"/>
      </xdr:nvSpPr>
      <xdr:spPr>
        <a:xfrm>
          <a:off x="16370300" y="16646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164274</xdr:rowOff>
    </xdr:from>
    <xdr:to>
      <xdr:col>85</xdr:col>
      <xdr:colOff>177800</xdr:colOff>
      <xdr:row>98</xdr:row>
      <xdr:rowOff>94424</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6268700" y="1679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92681</xdr:rowOff>
    </xdr:from>
    <xdr:to>
      <xdr:col>81</xdr:col>
      <xdr:colOff>50800</xdr:colOff>
      <xdr:row>98</xdr:row>
      <xdr:rowOff>115125</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4592300" y="16894781"/>
          <a:ext cx="889000" cy="22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159707</xdr:rowOff>
    </xdr:from>
    <xdr:to>
      <xdr:col>81</xdr:col>
      <xdr:colOff>101600</xdr:colOff>
      <xdr:row>98</xdr:row>
      <xdr:rowOff>89857</xdr:rowOff>
    </xdr:to>
    <xdr:sp macro="" textlink="">
      <xdr:nvSpPr>
        <xdr:cNvPr id="676" name="フローチャート: 判断 675">
          <a:extLst>
            <a:ext uri="{FF2B5EF4-FFF2-40B4-BE49-F238E27FC236}">
              <a16:creationId xmlns:a16="http://schemas.microsoft.com/office/drawing/2014/main" id="{00000000-0008-0000-0600-0000A4020000}"/>
            </a:ext>
          </a:extLst>
        </xdr:cNvPr>
        <xdr:cNvSpPr/>
      </xdr:nvSpPr>
      <xdr:spPr>
        <a:xfrm>
          <a:off x="15430500" y="1679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106384</xdr:rowOff>
    </xdr:from>
    <xdr:ext cx="534377"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5214111" y="16565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92681</xdr:rowOff>
    </xdr:from>
    <xdr:to>
      <xdr:col>76</xdr:col>
      <xdr:colOff>114300</xdr:colOff>
      <xdr:row>98</xdr:row>
      <xdr:rowOff>117846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3703300" y="16894781"/>
          <a:ext cx="889000" cy="25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160575</xdr:rowOff>
    </xdr:from>
    <xdr:to>
      <xdr:col>76</xdr:col>
      <xdr:colOff>165100</xdr:colOff>
      <xdr:row>98</xdr:row>
      <xdr:rowOff>90725</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4541500" y="16791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107252</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4325111" y="1656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117846</xdr:rowOff>
    </xdr:from>
    <xdr:to>
      <xdr:col>71</xdr:col>
      <xdr:colOff>177800</xdr:colOff>
      <xdr:row>98</xdr:row>
      <xdr:rowOff>138206</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2814300" y="16919946"/>
          <a:ext cx="889000" cy="20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161421</xdr:rowOff>
    </xdr:from>
    <xdr:to>
      <xdr:col>72</xdr:col>
      <xdr:colOff>38100</xdr:colOff>
      <xdr:row>98</xdr:row>
      <xdr:rowOff>91571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3652500" y="1679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108098</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3436111" y="1656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15858</xdr:rowOff>
    </xdr:from>
    <xdr:to>
      <xdr:col>67</xdr:col>
      <xdr:colOff>101600</xdr:colOff>
      <xdr:row>98</xdr:row>
      <xdr:rowOff>117458</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2763500" y="16817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133985</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547111" y="16593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54071</xdr:rowOff>
    </xdr:from>
    <xdr:to>
      <xdr:col>85</xdr:col>
      <xdr:colOff>177800</xdr:colOff>
      <xdr:row>98</xdr:row>
      <xdr:rowOff>155671</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6268700" y="16856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142701</xdr:rowOff>
    </xdr:from>
    <xdr:ext cx="469744" cy="259045"/>
    <xdr:sp macro="" textlink="">
      <xdr:nvSpPr>
        <xdr:cNvPr id="692" name="積立金該当値テキスト">
          <a:extLst>
            <a:ext uri="{FF2B5EF4-FFF2-40B4-BE49-F238E27FC236}">
              <a16:creationId xmlns:a16="http://schemas.microsoft.com/office/drawing/2014/main" id="{00000000-0008-0000-0600-0000B4020000}"/>
            </a:ext>
          </a:extLst>
        </xdr:cNvPr>
        <xdr:cNvSpPr txBox="1"/>
      </xdr:nvSpPr>
      <xdr:spPr>
        <a:xfrm>
          <a:off x="16370300" y="16773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64325</xdr:rowOff>
    </xdr:from>
    <xdr:to>
      <xdr:col>81</xdr:col>
      <xdr:colOff>101600</xdr:colOff>
      <xdr:row>98</xdr:row>
      <xdr:rowOff>165925</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5430500" y="16866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157052</xdr:rowOff>
    </xdr:from>
    <xdr:ext cx="469744"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46428" y="16959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41881</xdr:rowOff>
    </xdr:from>
    <xdr:to>
      <xdr:col>76</xdr:col>
      <xdr:colOff>165100</xdr:colOff>
      <xdr:row>98</xdr:row>
      <xdr:rowOff>143481</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4541500" y="16843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134608</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936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67046</xdr:rowOff>
    </xdr:from>
    <xdr:to>
      <xdr:col>72</xdr:col>
      <xdr:colOff>38100</xdr:colOff>
      <xdr:row>98</xdr:row>
      <xdr:rowOff>168646</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3652500" y="16869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159773</xdr:rowOff>
    </xdr:from>
    <xdr:ext cx="469744"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68428" y="16961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87406</xdr:rowOff>
    </xdr:from>
    <xdr:to>
      <xdr:col>67</xdr:col>
      <xdr:colOff>101600</xdr:colOff>
      <xdr:row>99</xdr:row>
      <xdr:rowOff>17556</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2763500" y="16889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8683</xdr:rowOff>
    </xdr:from>
    <xdr:ext cx="378565"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625017" y="169822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3" name="投資及び出資金グラフ枠">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120650</xdr:rowOff>
    </xdr:from>
    <xdr:to>
      <xdr:col>116</xdr:col>
      <xdr:colOff>62864</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flipV="1">
          <a:off x="22159595" y="5435600"/>
          <a:ext cx="1269"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5" name="投資及び出資金最小値テキスト">
          <a:extLst>
            <a:ext uri="{FF2B5EF4-FFF2-40B4-BE49-F238E27FC236}">
              <a16:creationId xmlns:a16="http://schemas.microsoft.com/office/drawing/2014/main" id="{00000000-0008-0000-0600-0000D5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67327</xdr:rowOff>
    </xdr:from>
    <xdr:ext cx="469744" cy="259045"/>
    <xdr:sp macro="" textlink="">
      <xdr:nvSpPr>
        <xdr:cNvPr id="727" name="投資及び出資金最大値テキスト">
          <a:extLst>
            <a:ext uri="{FF2B5EF4-FFF2-40B4-BE49-F238E27FC236}">
              <a16:creationId xmlns:a16="http://schemas.microsoft.com/office/drawing/2014/main" id="{00000000-0008-0000-0600-0000D7020000}"/>
            </a:ext>
          </a:extLst>
        </xdr:cNvPr>
        <xdr:cNvSpPr txBox="1"/>
      </xdr:nvSpPr>
      <xdr:spPr>
        <a:xfrm>
          <a:off x="22212300" y="521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120650</xdr:rowOff>
    </xdr:from>
    <xdr:to>
      <xdr:col>116</xdr:col>
      <xdr:colOff>152400</xdr:colOff>
      <xdr:row>31</xdr:row>
      <xdr:rowOff>120650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2072600" y="543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50817</xdr:rowOff>
    </xdr:from>
    <xdr:ext cx="378565" cy="259045"/>
    <xdr:sp macro="" textlink="">
      <xdr:nvSpPr>
        <xdr:cNvPr id="730" name="投資及び出資金平均値テキスト">
          <a:extLst>
            <a:ext uri="{FF2B5EF4-FFF2-40B4-BE49-F238E27FC236}">
              <a16:creationId xmlns:a16="http://schemas.microsoft.com/office/drawing/2014/main" id="{00000000-0008-0000-0600-0000DA020000}"/>
            </a:ext>
          </a:extLst>
        </xdr:cNvPr>
        <xdr:cNvSpPr txBox="1"/>
      </xdr:nvSpPr>
      <xdr:spPr>
        <a:xfrm>
          <a:off x="22212300" y="63944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27940</xdr:rowOff>
    </xdr:from>
    <xdr:to>
      <xdr:col>116</xdr:col>
      <xdr:colOff>114300</xdr:colOff>
      <xdr:row>38</xdr:row>
      <xdr:rowOff>129540</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2110700" y="65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147765</xdr:rowOff>
    </xdr:from>
    <xdr:to>
      <xdr:col>112</xdr:col>
      <xdr:colOff>38100</xdr:colOff>
      <xdr:row>38</xdr:row>
      <xdr:rowOff>77915</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1272500" y="64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94442</xdr:rowOff>
    </xdr:from>
    <xdr:ext cx="378565"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21134017" y="62666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7176</xdr:rowOff>
    </xdr:from>
    <xdr:to>
      <xdr:col>107</xdr:col>
      <xdr:colOff>101600</xdr:colOff>
      <xdr:row>38</xdr:row>
      <xdr:rowOff>108776</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0383500" y="652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125303</xdr:rowOff>
    </xdr:from>
    <xdr:ext cx="378565"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0245017" y="62975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154432</xdr:rowOff>
    </xdr:from>
    <xdr:to>
      <xdr:col>102</xdr:col>
      <xdr:colOff>165100</xdr:colOff>
      <xdr:row>38</xdr:row>
      <xdr:rowOff>84582</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94945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101109</xdr:rowOff>
    </xdr:from>
    <xdr:ext cx="378565"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9356017" y="6273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58991</xdr:rowOff>
    </xdr:from>
    <xdr:to>
      <xdr:col>98</xdr:col>
      <xdr:colOff>38100</xdr:colOff>
      <xdr:row>36</xdr:row>
      <xdr:rowOff>160591</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18605500" y="6231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5668</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8421428" y="6006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49" name="投資及び出資金該当値テキスト">
          <a:extLst>
            <a:ext uri="{FF2B5EF4-FFF2-40B4-BE49-F238E27FC236}">
              <a16:creationId xmlns:a16="http://schemas.microsoft.com/office/drawing/2014/main" id="{00000000-0008-0000-0600-0000ED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貸付金グラフ枠">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73272</xdr:rowOff>
    </xdr:from>
    <xdr:to>
      <xdr:col>116</xdr:col>
      <xdr:colOff>62864</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flipV="1">
          <a:off x="22159595" y="8817222"/>
          <a:ext cx="1269" cy="134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2" name="貸付金最小値テキスト">
          <a:extLst>
            <a:ext uri="{FF2B5EF4-FFF2-40B4-BE49-F238E27FC236}">
              <a16:creationId xmlns:a16="http://schemas.microsoft.com/office/drawing/2014/main" id="{00000000-0008-0000-0600-00000E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19949</xdr:rowOff>
    </xdr:from>
    <xdr:ext cx="534377" cy="259045"/>
    <xdr:sp macro="" textlink="">
      <xdr:nvSpPr>
        <xdr:cNvPr id="784" name="貸付金最大値テキスト">
          <a:extLst>
            <a:ext uri="{FF2B5EF4-FFF2-40B4-BE49-F238E27FC236}">
              <a16:creationId xmlns:a16="http://schemas.microsoft.com/office/drawing/2014/main" id="{00000000-0008-0000-0600-000010030000}"/>
            </a:ext>
          </a:extLst>
        </xdr:cNvPr>
        <xdr:cNvSpPr txBox="1"/>
      </xdr:nvSpPr>
      <xdr:spPr>
        <a:xfrm>
          <a:off x="22212300" y="859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73272</xdr:rowOff>
    </xdr:from>
    <xdr:to>
      <xdr:col>116</xdr:col>
      <xdr:colOff>152400</xdr:colOff>
      <xdr:row>51</xdr:row>
      <xdr:rowOff>73272</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2072600" y="881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44279</xdr:rowOff>
    </xdr:from>
    <xdr:to>
      <xdr:col>116</xdr:col>
      <xdr:colOff>63500</xdr:colOff>
      <xdr:row>59</xdr:row>
      <xdr:rowOff>44412</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1323300" y="10159829"/>
          <a:ext cx="838200" cy="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109986</xdr:rowOff>
    </xdr:from>
    <xdr:ext cx="469744" cy="259045"/>
    <xdr:sp macro="" textlink="">
      <xdr:nvSpPr>
        <xdr:cNvPr id="787" name="貸付金平均値テキスト">
          <a:extLst>
            <a:ext uri="{FF2B5EF4-FFF2-40B4-BE49-F238E27FC236}">
              <a16:creationId xmlns:a16="http://schemas.microsoft.com/office/drawing/2014/main" id="{00000000-0008-0000-0600-000013030000}"/>
            </a:ext>
          </a:extLst>
        </xdr:cNvPr>
        <xdr:cNvSpPr txBox="1"/>
      </xdr:nvSpPr>
      <xdr:spPr>
        <a:xfrm>
          <a:off x="22212300" y="9882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87109</xdr:rowOff>
    </xdr:from>
    <xdr:to>
      <xdr:col>116</xdr:col>
      <xdr:colOff>114300</xdr:colOff>
      <xdr:row>59</xdr:row>
      <xdr:rowOff>17259</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2110700" y="1003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44031</xdr:rowOff>
    </xdr:from>
    <xdr:to>
      <xdr:col>111</xdr:col>
      <xdr:colOff>177800</xdr:colOff>
      <xdr:row>59</xdr:row>
      <xdr:rowOff>44279</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0434300" y="10159581"/>
          <a:ext cx="889000" cy="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88653</xdr:rowOff>
    </xdr:from>
    <xdr:to>
      <xdr:col>112</xdr:col>
      <xdr:colOff>38100</xdr:colOff>
      <xdr:row>59</xdr:row>
      <xdr:rowOff>18803</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212725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35330</xdr:rowOff>
    </xdr:from>
    <xdr:ext cx="469744"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21088428" y="9807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43955</xdr:rowOff>
    </xdr:from>
    <xdr:to>
      <xdr:col>107</xdr:col>
      <xdr:colOff>50800</xdr:colOff>
      <xdr:row>59</xdr:row>
      <xdr:rowOff>44031</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9545300" y="10159505"/>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86805</xdr:rowOff>
    </xdr:from>
    <xdr:to>
      <xdr:col>107</xdr:col>
      <xdr:colOff>101600</xdr:colOff>
      <xdr:row>59</xdr:row>
      <xdr:rowOff>16955</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0383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33482</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0199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43841</xdr:rowOff>
    </xdr:from>
    <xdr:to>
      <xdr:col>102</xdr:col>
      <xdr:colOff>114300</xdr:colOff>
      <xdr:row>59</xdr:row>
      <xdr:rowOff>43955</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656300" y="10159391"/>
          <a:ext cx="8890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80804</xdr:rowOff>
    </xdr:from>
    <xdr:to>
      <xdr:col>102</xdr:col>
      <xdr:colOff>165100</xdr:colOff>
      <xdr:row>59</xdr:row>
      <xdr:rowOff>10954</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9494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27481</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9310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49276</xdr:rowOff>
    </xdr:from>
    <xdr:to>
      <xdr:col>98</xdr:col>
      <xdr:colOff>38100</xdr:colOff>
      <xdr:row>58</xdr:row>
      <xdr:rowOff>150876</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18605500" y="9993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167403</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8421428" y="9768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165062</xdr:rowOff>
    </xdr:from>
    <xdr:to>
      <xdr:col>116</xdr:col>
      <xdr:colOff>114300</xdr:colOff>
      <xdr:row>59</xdr:row>
      <xdr:rowOff>95212</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2110700" y="10109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79989</xdr:rowOff>
    </xdr:from>
    <xdr:ext cx="249299" cy="259045"/>
    <xdr:sp macro="" textlink="">
      <xdr:nvSpPr>
        <xdr:cNvPr id="806" name="貸付金該当値テキスト">
          <a:extLst>
            <a:ext uri="{FF2B5EF4-FFF2-40B4-BE49-F238E27FC236}">
              <a16:creationId xmlns:a16="http://schemas.microsoft.com/office/drawing/2014/main" id="{00000000-0008-0000-0600-000026030000}"/>
            </a:ext>
          </a:extLst>
        </xdr:cNvPr>
        <xdr:cNvSpPr txBox="1"/>
      </xdr:nvSpPr>
      <xdr:spPr>
        <a:xfrm>
          <a:off x="22212300" y="1002408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164929</xdr:rowOff>
    </xdr:from>
    <xdr:to>
      <xdr:col>112</xdr:col>
      <xdr:colOff>38100</xdr:colOff>
      <xdr:row>59</xdr:row>
      <xdr:rowOff>95079</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1272500" y="10109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86206</xdr:rowOff>
    </xdr:from>
    <xdr:ext cx="249299"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198650" y="10201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164681</xdr:rowOff>
    </xdr:from>
    <xdr:to>
      <xdr:col>107</xdr:col>
      <xdr:colOff>101600</xdr:colOff>
      <xdr:row>59</xdr:row>
      <xdr:rowOff>94831</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0383500" y="10108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85958</xdr:rowOff>
    </xdr:from>
    <xdr:ext cx="313932"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277333" y="102015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164605</xdr:rowOff>
    </xdr:from>
    <xdr:to>
      <xdr:col>102</xdr:col>
      <xdr:colOff>165100</xdr:colOff>
      <xdr:row>59</xdr:row>
      <xdr:rowOff>94755</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9494500" y="1010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85882</xdr:rowOff>
    </xdr:from>
    <xdr:ext cx="313932"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88333" y="102014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164491</xdr:rowOff>
    </xdr:from>
    <xdr:to>
      <xdr:col>98</xdr:col>
      <xdr:colOff>38100</xdr:colOff>
      <xdr:row>59</xdr:row>
      <xdr:rowOff>94641</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18605500" y="10108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85768</xdr:rowOff>
    </xdr:from>
    <xdr:ext cx="313932"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99333" y="102013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55052</xdr:rowOff>
    </xdr:from>
    <xdr:to>
      <xdr:col>116</xdr:col>
      <xdr:colOff>62864</xdr:colOff>
      <xdr:row>79</xdr:row>
      <xdr:rowOff>98585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2159595" y="12228002"/>
          <a:ext cx="1269" cy="1415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102412</xdr:rowOff>
    </xdr:from>
    <xdr:ext cx="534377" cy="259045"/>
    <xdr:sp macro="" textlink="">
      <xdr:nvSpPr>
        <xdr:cNvPr id="842" name="繰出金最小値テキスト">
          <a:extLst>
            <a:ext uri="{FF2B5EF4-FFF2-40B4-BE49-F238E27FC236}">
              <a16:creationId xmlns:a16="http://schemas.microsoft.com/office/drawing/2014/main" id="{00000000-0008-0000-0600-00004A030000}"/>
            </a:ext>
          </a:extLst>
        </xdr:cNvPr>
        <xdr:cNvSpPr txBox="1"/>
      </xdr:nvSpPr>
      <xdr:spPr>
        <a:xfrm>
          <a:off x="22212300" y="1364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98585</xdr:rowOff>
    </xdr:from>
    <xdr:to>
      <xdr:col>116</xdr:col>
      <xdr:colOff>152400</xdr:colOff>
      <xdr:row>79</xdr:row>
      <xdr:rowOff>98585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364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1729</xdr:rowOff>
    </xdr:from>
    <xdr:ext cx="534377" cy="259045"/>
    <xdr:sp macro="" textlink="">
      <xdr:nvSpPr>
        <xdr:cNvPr id="844" name="繰出金最大値テキスト">
          <a:extLst>
            <a:ext uri="{FF2B5EF4-FFF2-40B4-BE49-F238E27FC236}">
              <a16:creationId xmlns:a16="http://schemas.microsoft.com/office/drawing/2014/main" id="{00000000-0008-0000-0600-00004C030000}"/>
            </a:ext>
          </a:extLst>
        </xdr:cNvPr>
        <xdr:cNvSpPr txBox="1"/>
      </xdr:nvSpPr>
      <xdr:spPr>
        <a:xfrm>
          <a:off x="22212300" y="1200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55052</xdr:rowOff>
    </xdr:from>
    <xdr:to>
      <xdr:col>116</xdr:col>
      <xdr:colOff>152400</xdr:colOff>
      <xdr:row>71</xdr:row>
      <xdr:rowOff>55052</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2228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53028</xdr:rowOff>
    </xdr:from>
    <xdr:to>
      <xdr:col>116</xdr:col>
      <xdr:colOff>63500</xdr:colOff>
      <xdr:row>77</xdr:row>
      <xdr:rowOff>99532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1323300" y="13254678"/>
          <a:ext cx="838200" cy="46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97506</xdr:rowOff>
    </xdr:from>
    <xdr:ext cx="534377" cy="259045"/>
    <xdr:sp macro="" textlink="">
      <xdr:nvSpPr>
        <xdr:cNvPr id="847" name="繰出金平均値テキスト">
          <a:extLst>
            <a:ext uri="{FF2B5EF4-FFF2-40B4-BE49-F238E27FC236}">
              <a16:creationId xmlns:a16="http://schemas.microsoft.com/office/drawing/2014/main" id="{00000000-0008-0000-0600-00004F030000}"/>
            </a:ext>
          </a:extLst>
        </xdr:cNvPr>
        <xdr:cNvSpPr txBox="1"/>
      </xdr:nvSpPr>
      <xdr:spPr>
        <a:xfrm>
          <a:off x="22212300" y="12784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74629</xdr:rowOff>
    </xdr:from>
    <xdr:to>
      <xdr:col>116</xdr:col>
      <xdr:colOff>114300</xdr:colOff>
      <xdr:row>76</xdr:row>
      <xdr:rowOff>4778</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2110700" y="12933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99532</xdr:rowOff>
    </xdr:from>
    <xdr:to>
      <xdr:col>111</xdr:col>
      <xdr:colOff>177800</xdr:colOff>
      <xdr:row>77</xdr:row>
      <xdr:rowOff>166055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0434300" y="13301182"/>
          <a:ext cx="889000" cy="66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106567</xdr:rowOff>
    </xdr:from>
    <xdr:to>
      <xdr:col>112</xdr:col>
      <xdr:colOff>38100</xdr:colOff>
      <xdr:row>76</xdr:row>
      <xdr:rowOff>36717</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1272500" y="129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53244</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1056111" y="12740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166055</xdr:rowOff>
    </xdr:from>
    <xdr:to>
      <xdr:col>107</xdr:col>
      <xdr:colOff>50800</xdr:colOff>
      <xdr:row>78</xdr:row>
      <xdr:rowOff>33401</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19545300" y="13367705"/>
          <a:ext cx="889000" cy="38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169171</xdr:rowOff>
    </xdr:from>
    <xdr:to>
      <xdr:col>107</xdr:col>
      <xdr:colOff>101600</xdr:colOff>
      <xdr:row>76</xdr:row>
      <xdr:rowOff>99321</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0383500" y="13027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115848</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167111" y="12803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78</xdr:row>
      <xdr:rowOff>33401</xdr:rowOff>
    </xdr:from>
    <xdr:to>
      <xdr:col>102</xdr:col>
      <xdr:colOff>114300</xdr:colOff>
      <xdr:row>78</xdr:row>
      <xdr:rowOff>102307</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18656300" y="13406501"/>
          <a:ext cx="889000" cy="68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37987</xdr:rowOff>
    </xdr:from>
    <xdr:to>
      <xdr:col>102</xdr:col>
      <xdr:colOff>165100</xdr:colOff>
      <xdr:row>76</xdr:row>
      <xdr:rowOff>139587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9494500" y="1306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156115</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278111" y="12843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23814</xdr:rowOff>
    </xdr:from>
    <xdr:to>
      <xdr:col>98</xdr:col>
      <xdr:colOff>38100</xdr:colOff>
      <xdr:row>76</xdr:row>
      <xdr:rowOff>125414</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8605500" y="13054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141941</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389111" y="12829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2228</xdr:rowOff>
    </xdr:from>
    <xdr:to>
      <xdr:col>116</xdr:col>
      <xdr:colOff>114300</xdr:colOff>
      <xdr:row>77</xdr:row>
      <xdr:rowOff>103828</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2110700" y="13203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152105</xdr:rowOff>
    </xdr:from>
    <xdr:ext cx="534377" cy="259045"/>
    <xdr:sp macro="" textlink="">
      <xdr:nvSpPr>
        <xdr:cNvPr id="866" name="繰出金該当値テキスト">
          <a:extLst>
            <a:ext uri="{FF2B5EF4-FFF2-40B4-BE49-F238E27FC236}">
              <a16:creationId xmlns:a16="http://schemas.microsoft.com/office/drawing/2014/main" id="{00000000-0008-0000-0600-000062030000}"/>
            </a:ext>
          </a:extLst>
        </xdr:cNvPr>
        <xdr:cNvSpPr txBox="1"/>
      </xdr:nvSpPr>
      <xdr:spPr>
        <a:xfrm>
          <a:off x="22212300" y="13182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48732</xdr:rowOff>
    </xdr:from>
    <xdr:to>
      <xdr:col>112</xdr:col>
      <xdr:colOff>38100</xdr:colOff>
      <xdr:row>77</xdr:row>
      <xdr:rowOff>150332</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1272500" y="13250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141459</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56111" y="13343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115255</xdr:rowOff>
    </xdr:from>
    <xdr:to>
      <xdr:col>107</xdr:col>
      <xdr:colOff>101600</xdr:colOff>
      <xdr:row>78</xdr:row>
      <xdr:rowOff>45405</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0383500" y="13316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36532</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3409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154051</xdr:rowOff>
    </xdr:from>
    <xdr:to>
      <xdr:col>102</xdr:col>
      <xdr:colOff>165100</xdr:colOff>
      <xdr:row>78</xdr:row>
      <xdr:rowOff>84201</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9494500" y="13355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75328</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3448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78</xdr:row>
      <xdr:rowOff>51507</xdr:rowOff>
    </xdr:from>
    <xdr:to>
      <xdr:col>98</xdr:col>
      <xdr:colOff>38100</xdr:colOff>
      <xdr:row>78</xdr:row>
      <xdr:rowOff>153107</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8605500" y="1342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144234</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3517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a:extLst>
            <a:ext uri="{FF2B5EF4-FFF2-40B4-BE49-F238E27FC236}">
              <a16:creationId xmlns:a16="http://schemas.microsoft.com/office/drawing/2014/main" id="{00000000-0008-0000-0600-00007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a:extLst>
            <a:ext uri="{FF2B5EF4-FFF2-40B4-BE49-F238E27FC236}">
              <a16:creationId xmlns:a16="http://schemas.microsoft.com/office/drawing/2014/main" id="{00000000-0008-0000-0600-00007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a:extLst>
            <a:ext uri="{FF2B5EF4-FFF2-40B4-BE49-F238E27FC236}">
              <a16:creationId xmlns:a16="http://schemas.microsoft.com/office/drawing/2014/main" id="{00000000-0008-0000-0600-00008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a:extLst>
            <a:ext uri="{FF2B5EF4-FFF2-40B4-BE49-F238E27FC236}">
              <a16:creationId xmlns:a16="http://schemas.microsoft.com/office/drawing/2014/main" id="{00000000-0008-0000-0600-00009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当市における歳出決算総額は、住民一人当たり</a:t>
          </a:r>
          <a:r>
            <a:rPr lang="en-US" altLang="ja-JP" sz="1100">
              <a:solidFill>
                <a:schemeClr val="dk1"/>
              </a:solidFill>
              <a:effectLst/>
              <a:latin typeface="+mn-lt"/>
              <a:ea typeface="+mn-ea"/>
              <a:cs typeface="+mn-cs"/>
            </a:rPr>
            <a:t>374,955</a:t>
          </a:r>
          <a:r>
            <a:rPr lang="ja-JP" altLang="ja-JP" sz="1100">
              <a:solidFill>
                <a:schemeClr val="dk1"/>
              </a:solidFill>
              <a:effectLst/>
              <a:latin typeface="+mn-lt"/>
              <a:ea typeface="+mn-ea"/>
              <a:cs typeface="+mn-cs"/>
            </a:rPr>
            <a:t>円となっており、その中で大きな割合を占めている扶助費は歳出総額の</a:t>
          </a:r>
          <a:r>
            <a:rPr lang="en-US" altLang="ja-JP" sz="1100">
              <a:solidFill>
                <a:schemeClr val="dk1"/>
              </a:solidFill>
              <a:effectLst/>
              <a:latin typeface="+mn-lt"/>
              <a:ea typeface="+mn-ea"/>
              <a:cs typeface="+mn-cs"/>
            </a:rPr>
            <a:t>34.3%</a:t>
          </a:r>
          <a:r>
            <a:rPr lang="ja-JP" altLang="ja-JP" sz="1100">
              <a:solidFill>
                <a:schemeClr val="dk1"/>
              </a:solidFill>
              <a:effectLst/>
              <a:latin typeface="+mn-lt"/>
              <a:ea typeface="+mn-ea"/>
              <a:cs typeface="+mn-cs"/>
            </a:rPr>
            <a:t>を占めている。扶助費における住民一人当たりのコストは</a:t>
          </a:r>
          <a:r>
            <a:rPr lang="en-US" altLang="ja-JP" sz="1100">
              <a:solidFill>
                <a:schemeClr val="dk1"/>
              </a:solidFill>
              <a:effectLst/>
              <a:latin typeface="+mn-lt"/>
              <a:ea typeface="+mn-ea"/>
              <a:cs typeface="+mn-cs"/>
            </a:rPr>
            <a:t>128,555</a:t>
          </a:r>
          <a:r>
            <a:rPr lang="ja-JP" altLang="ja-JP" sz="1100">
              <a:solidFill>
                <a:schemeClr val="dk1"/>
              </a:solidFill>
              <a:effectLst/>
              <a:latin typeface="+mn-lt"/>
              <a:ea typeface="+mn-ea"/>
              <a:cs typeface="+mn-cs"/>
            </a:rPr>
            <a:t>円であり、類似団体平均と比較し下回っているものの、保育給付費、障害介護給付費等が増加傾向にあり、今後も同じ傾向が続くものとみられる。令和</a:t>
          </a:r>
          <a:r>
            <a:rPr lang="en-US" altLang="ja-JP" sz="1100">
              <a:solidFill>
                <a:schemeClr val="dk1"/>
              </a:solidFill>
              <a:effectLst/>
              <a:latin typeface="+mn-lt"/>
              <a:ea typeface="+mn-ea"/>
              <a:cs typeface="+mn-cs"/>
            </a:rPr>
            <a:t>6</a:t>
          </a:r>
          <a:r>
            <a:rPr lang="ja-JP" altLang="ja-JP" sz="1100">
              <a:solidFill>
                <a:schemeClr val="dk1"/>
              </a:solidFill>
              <a:effectLst/>
              <a:latin typeface="+mn-lt"/>
              <a:ea typeface="+mn-ea"/>
              <a:cs typeface="+mn-cs"/>
            </a:rPr>
            <a:t>年度は調整給付金の皆増や、障害介護給付費の増等の要因により扶助費の割合は増加した。</a:t>
          </a:r>
          <a:endParaRPr lang="ja-JP" altLang="ja-JP" sz="1400">
            <a:effectLst/>
          </a:endParaRPr>
        </a:p>
        <a:p>
          <a:r>
            <a:rPr lang="ja-JP" altLang="ja-JP" sz="1100">
              <a:solidFill>
                <a:schemeClr val="dk1"/>
              </a:solidFill>
              <a:effectLst/>
              <a:latin typeface="+mn-lt"/>
              <a:ea typeface="+mn-ea"/>
              <a:cs typeface="+mn-cs"/>
            </a:rPr>
            <a:t>　他に歳出総額に対し大きな割合を占める項目としては人件費と物件費が挙げられ、人件費については人事院勧告に基づく給料・各種手当の増、物件費においては</a:t>
          </a:r>
          <a:r>
            <a:rPr kumimoji="1" lang="ja-JP" altLang="ja-JP" sz="1100">
              <a:solidFill>
                <a:schemeClr val="dk1"/>
              </a:solidFill>
              <a:effectLst/>
              <a:latin typeface="+mn-lt"/>
              <a:ea typeface="+mn-ea"/>
              <a:cs typeface="+mn-cs"/>
            </a:rPr>
            <a:t>自治体情報システムの標準化、共通化に係るシステム構築費用</a:t>
          </a:r>
          <a:r>
            <a:rPr lang="ja-JP" altLang="ja-JP" sz="1100">
              <a:solidFill>
                <a:schemeClr val="dk1"/>
              </a:solidFill>
              <a:effectLst/>
              <a:latin typeface="+mn-lt"/>
              <a:ea typeface="+mn-ea"/>
              <a:cs typeface="+mn-cs"/>
            </a:rPr>
            <a:t>の計上が要因として挙げられるが、類似団体との比較では下回っている。</a:t>
          </a:r>
          <a:endParaRPr lang="ja-JP" altLang="ja-JP" sz="1400">
            <a:effectLst/>
          </a:endParaRPr>
        </a:p>
        <a:p>
          <a:r>
            <a:rPr lang="ja-JP" altLang="ja-JP" sz="1100">
              <a:solidFill>
                <a:schemeClr val="dk1"/>
              </a:solidFill>
              <a:effectLst/>
              <a:latin typeface="+mn-lt"/>
              <a:ea typeface="+mn-ea"/>
              <a:cs typeface="+mn-cs"/>
            </a:rPr>
            <a:t>　このことから、財政運営上、直ちに解決すべき喫緊の問題はないと捉えられるが、今後の推移の見通しについて注視していく必要がある。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埼玉県富士見市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113,404
109,816
19.77
43,814,684
42,521,351
975,681
23,066,565
23,476,224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1" name="議会費グラフ枠">
          <a:extLst>
            <a:ext uri="{FF2B5EF4-FFF2-40B4-BE49-F238E27FC236}">
              <a16:creationId xmlns:a16="http://schemas.microsoft.com/office/drawing/2014/main" id="{00000000-0008-0000-0700-000033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21399</xdr:rowOff>
    </xdr:from>
    <xdr:to>
      <xdr:col>24</xdr:col>
      <xdr:colOff>62865</xdr:colOff>
      <xdr:row>38</xdr:row>
      <xdr:rowOff>140271</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flipV="1">
          <a:off x="4633595" y="5507799"/>
          <a:ext cx="127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144098</xdr:rowOff>
    </xdr:from>
    <xdr:ext cx="469744" cy="259045"/>
    <xdr:sp macro="" textlink="">
      <xdr:nvSpPr>
        <xdr:cNvPr id="53" name="議会費最小値テキスト">
          <a:extLst>
            <a:ext uri="{FF2B5EF4-FFF2-40B4-BE49-F238E27FC236}">
              <a16:creationId xmlns:a16="http://schemas.microsoft.com/office/drawing/2014/main" id="{00000000-0008-0000-0700-000035000000}"/>
            </a:ext>
          </a:extLst>
        </xdr:cNvPr>
        <xdr:cNvSpPr txBox="1"/>
      </xdr:nvSpPr>
      <xdr:spPr>
        <a:xfrm>
          <a:off x="4686300" y="6659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140271</xdr:rowOff>
    </xdr:from>
    <xdr:to>
      <xdr:col>24</xdr:col>
      <xdr:colOff>152400</xdr:colOff>
      <xdr:row>38</xdr:row>
      <xdr:rowOff>140271</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4546600" y="6655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139526</xdr:rowOff>
    </xdr:from>
    <xdr:ext cx="469744" cy="259045"/>
    <xdr:sp macro="" textlink="">
      <xdr:nvSpPr>
        <xdr:cNvPr id="55" name="議会費最大値テキスト">
          <a:extLst>
            <a:ext uri="{FF2B5EF4-FFF2-40B4-BE49-F238E27FC236}">
              <a16:creationId xmlns:a16="http://schemas.microsoft.com/office/drawing/2014/main" id="{00000000-0008-0000-0700-000037000000}"/>
            </a:ext>
          </a:extLst>
        </xdr:cNvPr>
        <xdr:cNvSpPr txBox="1"/>
      </xdr:nvSpPr>
      <xdr:spPr>
        <a:xfrm>
          <a:off x="4686300" y="528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21399</xdr:rowOff>
    </xdr:from>
    <xdr:to>
      <xdr:col>24</xdr:col>
      <xdr:colOff>152400</xdr:colOff>
      <xdr:row>32</xdr:row>
      <xdr:rowOff>21399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550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105982</xdr:rowOff>
    </xdr:from>
    <xdr:to>
      <xdr:col>24</xdr:col>
      <xdr:colOff>63500</xdr:colOff>
      <xdr:row>37</xdr:row>
      <xdr:rowOff>121412</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3797300" y="6449632"/>
          <a:ext cx="838200" cy="1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136351</xdr:rowOff>
    </xdr:from>
    <xdr:ext cx="469744" cy="259045"/>
    <xdr:sp macro="" textlink="">
      <xdr:nvSpPr>
        <xdr:cNvPr id="58" name="議会費平均値テキスト">
          <a:extLst>
            <a:ext uri="{FF2B5EF4-FFF2-40B4-BE49-F238E27FC236}">
              <a16:creationId xmlns:a16="http://schemas.microsoft.com/office/drawing/2014/main" id="{00000000-0008-0000-0700-00003A000000}"/>
            </a:ext>
          </a:extLst>
        </xdr:cNvPr>
        <xdr:cNvSpPr txBox="1"/>
      </xdr:nvSpPr>
      <xdr:spPr>
        <a:xfrm>
          <a:off x="4686300" y="5965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113474</xdr:rowOff>
    </xdr:from>
    <xdr:to>
      <xdr:col>24</xdr:col>
      <xdr:colOff>114300</xdr:colOff>
      <xdr:row>36</xdr:row>
      <xdr:rowOff>43624</xdr:rowOff>
    </xdr:to>
    <xdr:sp macro="" textlink="">
      <xdr:nvSpPr>
        <xdr:cNvPr id="59" name="フローチャート: 判断 58">
          <a:extLst>
            <a:ext uri="{FF2B5EF4-FFF2-40B4-BE49-F238E27FC236}">
              <a16:creationId xmlns:a16="http://schemas.microsoft.com/office/drawing/2014/main" id="{00000000-0008-0000-0700-00003B000000}"/>
            </a:ext>
          </a:extLst>
        </xdr:cNvPr>
        <xdr:cNvSpPr/>
      </xdr:nvSpPr>
      <xdr:spPr>
        <a:xfrm>
          <a:off x="4584700" y="611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121412</xdr:rowOff>
    </xdr:from>
    <xdr:to>
      <xdr:col>19</xdr:col>
      <xdr:colOff>177800</xdr:colOff>
      <xdr:row>37</xdr:row>
      <xdr:rowOff>169990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2908300" y="6465062"/>
          <a:ext cx="889000" cy="4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156909</xdr:rowOff>
    </xdr:from>
    <xdr:to>
      <xdr:col>20</xdr:col>
      <xdr:colOff>38100</xdr:colOff>
      <xdr:row>36</xdr:row>
      <xdr:rowOff>87059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3746500" y="615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103586</xdr:rowOff>
    </xdr:from>
    <xdr:ext cx="469744" cy="259045"/>
    <xdr:sp macro="" textlink="">
      <xdr:nvSpPr>
        <xdr:cNvPr id="62" name="テキスト ボックス 61">
          <a:extLst>
            <a:ext uri="{FF2B5EF4-FFF2-40B4-BE49-F238E27FC236}">
              <a16:creationId xmlns:a16="http://schemas.microsoft.com/office/drawing/2014/main" id="{00000000-0008-0000-0700-00003E000000}"/>
            </a:ext>
          </a:extLst>
        </xdr:cNvPr>
        <xdr:cNvSpPr txBox="1"/>
      </xdr:nvSpPr>
      <xdr:spPr>
        <a:xfrm>
          <a:off x="3562428" y="5932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169418</xdr:rowOff>
    </xdr:from>
    <xdr:to>
      <xdr:col>15</xdr:col>
      <xdr:colOff>50800</xdr:colOff>
      <xdr:row>37</xdr:row>
      <xdr:rowOff>169990</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019300" y="6513068"/>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3747</xdr:rowOff>
    </xdr:from>
    <xdr:to>
      <xdr:col>15</xdr:col>
      <xdr:colOff>101600</xdr:colOff>
      <xdr:row>36</xdr:row>
      <xdr:rowOff>105347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2857500" y="617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121874</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2673428" y="5951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169418</xdr:rowOff>
    </xdr:from>
    <xdr:to>
      <xdr:col>10</xdr:col>
      <xdr:colOff>114300</xdr:colOff>
      <xdr:row>38</xdr:row>
      <xdr:rowOff>5969</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1130300" y="6513068"/>
          <a:ext cx="8890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164909</xdr:rowOff>
    </xdr:from>
    <xdr:to>
      <xdr:col>10</xdr:col>
      <xdr:colOff>165100</xdr:colOff>
      <xdr:row>36</xdr:row>
      <xdr:rowOff>95059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1968500" y="616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111586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1784428" y="5940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76898</xdr:rowOff>
    </xdr:from>
    <xdr:to>
      <xdr:col>6</xdr:col>
      <xdr:colOff>38100</xdr:colOff>
      <xdr:row>36</xdr:row>
      <xdr:rowOff>7048</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079500" y="6077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23575</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895428" y="5852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55182</xdr:rowOff>
    </xdr:from>
    <xdr:to>
      <xdr:col>24</xdr:col>
      <xdr:colOff>114300</xdr:colOff>
      <xdr:row>37</xdr:row>
      <xdr:rowOff>156782</xdr:rowOff>
    </xdr:to>
    <xdr:sp macro="" textlink="">
      <xdr:nvSpPr>
        <xdr:cNvPr id="76" name="楕円 75">
          <a:extLst>
            <a:ext uri="{FF2B5EF4-FFF2-40B4-BE49-F238E27FC236}">
              <a16:creationId xmlns:a16="http://schemas.microsoft.com/office/drawing/2014/main" id="{00000000-0008-0000-0700-00004C000000}"/>
            </a:ext>
          </a:extLst>
        </xdr:cNvPr>
        <xdr:cNvSpPr/>
      </xdr:nvSpPr>
      <xdr:spPr>
        <a:xfrm>
          <a:off x="4584700" y="6398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33609</xdr:rowOff>
    </xdr:from>
    <xdr:ext cx="469744" cy="259045"/>
    <xdr:sp macro="" textlink="">
      <xdr:nvSpPr>
        <xdr:cNvPr id="77" name="議会費該当値テキスト">
          <a:extLst>
            <a:ext uri="{FF2B5EF4-FFF2-40B4-BE49-F238E27FC236}">
              <a16:creationId xmlns:a16="http://schemas.microsoft.com/office/drawing/2014/main" id="{00000000-0008-0000-0700-00004D000000}"/>
            </a:ext>
          </a:extLst>
        </xdr:cNvPr>
        <xdr:cNvSpPr txBox="1"/>
      </xdr:nvSpPr>
      <xdr:spPr>
        <a:xfrm>
          <a:off x="4686300" y="6377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70612</xdr:rowOff>
    </xdr:from>
    <xdr:to>
      <xdr:col>20</xdr:col>
      <xdr:colOff>38100</xdr:colOff>
      <xdr:row>38</xdr:row>
      <xdr:rowOff>762</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3746500" y="6414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163339</xdr:rowOff>
    </xdr:from>
    <xdr:ext cx="469744"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562428" y="6506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119190</xdr:rowOff>
    </xdr:from>
    <xdr:to>
      <xdr:col>15</xdr:col>
      <xdr:colOff>101600</xdr:colOff>
      <xdr:row>38</xdr:row>
      <xdr:rowOff>49340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2857500" y="646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40467</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673428" y="6555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118618</xdr:rowOff>
    </xdr:from>
    <xdr:to>
      <xdr:col>10</xdr:col>
      <xdr:colOff>165100</xdr:colOff>
      <xdr:row>38</xdr:row>
      <xdr:rowOff>48768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1968500" y="6462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39895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1784428" y="6554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126619</xdr:rowOff>
    </xdr:from>
    <xdr:to>
      <xdr:col>6</xdr:col>
      <xdr:colOff>38100</xdr:colOff>
      <xdr:row>38</xdr:row>
      <xdr:rowOff>56769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079500" y="6470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47896</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895428" y="6562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6" name="正方形/長方形 85">
          <a:extLst>
            <a:ext uri="{FF2B5EF4-FFF2-40B4-BE49-F238E27FC236}">
              <a16:creationId xmlns:a16="http://schemas.microsoft.com/office/drawing/2014/main" id="{00000000-0008-0000-0700-000056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7" name="正方形/長方形 86">
          <a:extLst>
            <a:ext uri="{FF2B5EF4-FFF2-40B4-BE49-F238E27FC236}">
              <a16:creationId xmlns:a16="http://schemas.microsoft.com/office/drawing/2014/main" id="{00000000-0008-0000-0700-000057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4" name="テキスト ボックス 93">
          <a:extLst>
            <a:ext uri="{FF2B5EF4-FFF2-40B4-BE49-F238E27FC236}">
              <a16:creationId xmlns:a16="http://schemas.microsoft.com/office/drawing/2014/main" id="{00000000-0008-0000-0700-00005E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5" name="直線コネクタ 94">
          <a:extLst>
            <a:ext uri="{FF2B5EF4-FFF2-40B4-BE49-F238E27FC236}">
              <a16:creationId xmlns:a16="http://schemas.microsoft.com/office/drawing/2014/main" id="{00000000-0008-0000-0700-00005F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18839</xdr:rowOff>
    </xdr:from>
    <xdr:to>
      <xdr:col>24</xdr:col>
      <xdr:colOff>62865</xdr:colOff>
      <xdr:row>58</xdr:row>
      <xdr:rowOff>72191</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762789"/>
          <a:ext cx="1270" cy="1253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76018</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1002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72191</xdr:rowOff>
    </xdr:from>
    <xdr:to>
      <xdr:col>24</xdr:col>
      <xdr:colOff>152400</xdr:colOff>
      <xdr:row>58</xdr:row>
      <xdr:rowOff>72191</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10016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136966</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538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366,722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18839</xdr:rowOff>
    </xdr:from>
    <xdr:to>
      <xdr:col>24</xdr:col>
      <xdr:colOff>152400</xdr:colOff>
      <xdr:row>51</xdr:row>
      <xdr:rowOff>18839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76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23975</xdr:rowOff>
    </xdr:from>
    <xdr:to>
      <xdr:col>24</xdr:col>
      <xdr:colOff>63500</xdr:colOff>
      <xdr:row>58</xdr:row>
      <xdr:rowOff>61012</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3797300" y="9968075"/>
          <a:ext cx="838200" cy="37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112478</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713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89601</xdr:rowOff>
    </xdr:from>
    <xdr:to>
      <xdr:col>24</xdr:col>
      <xdr:colOff>114300</xdr:colOff>
      <xdr:row>58</xdr:row>
      <xdr:rowOff>19751</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862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54707</xdr:rowOff>
    </xdr:from>
    <xdr:to>
      <xdr:col>19</xdr:col>
      <xdr:colOff>177800</xdr:colOff>
      <xdr:row>58</xdr:row>
      <xdr:rowOff>61012</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2908300" y="9998807"/>
          <a:ext cx="889000" cy="6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100112</xdr:rowOff>
    </xdr:from>
    <xdr:to>
      <xdr:col>20</xdr:col>
      <xdr:colOff>38100</xdr:colOff>
      <xdr:row>58</xdr:row>
      <xdr:rowOff>30262</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8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46789</xdr:rowOff>
    </xdr:from>
    <xdr:ext cx="534377"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530111" y="9647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54707</xdr:rowOff>
    </xdr:from>
    <xdr:to>
      <xdr:col>15</xdr:col>
      <xdr:colOff>50800</xdr:colOff>
      <xdr:row>58</xdr:row>
      <xdr:rowOff>78165</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019300" y="9998807"/>
          <a:ext cx="889000" cy="23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102475</xdr:rowOff>
    </xdr:from>
    <xdr:to>
      <xdr:col>15</xdr:col>
      <xdr:colOff>101600</xdr:colOff>
      <xdr:row>58</xdr:row>
      <xdr:rowOff>32625</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87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49152</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65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36502</xdr:rowOff>
    </xdr:from>
    <xdr:to>
      <xdr:col>10</xdr:col>
      <xdr:colOff>114300</xdr:colOff>
      <xdr:row>58</xdr:row>
      <xdr:rowOff>78165</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1130300" y="9637702"/>
          <a:ext cx="889000" cy="38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108396</xdr:rowOff>
    </xdr:from>
    <xdr:to>
      <xdr:col>10</xdr:col>
      <xdr:colOff>165100</xdr:colOff>
      <xdr:row>58</xdr:row>
      <xdr:rowOff>38546</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88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55073</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52111" y="965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51021</xdr:rowOff>
    </xdr:from>
    <xdr:to>
      <xdr:col>6</xdr:col>
      <xdr:colOff>38100</xdr:colOff>
      <xdr:row>55</xdr:row>
      <xdr:rowOff>152621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480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169148</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30795" y="9255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144625</xdr:rowOff>
    </xdr:from>
    <xdr:to>
      <xdr:col>24</xdr:col>
      <xdr:colOff>114300</xdr:colOff>
      <xdr:row>58</xdr:row>
      <xdr:rowOff>74775</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917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68028</xdr:rowOff>
    </xdr:from>
    <xdr:ext cx="534377"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84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10212</xdr:rowOff>
    </xdr:from>
    <xdr:to>
      <xdr:col>20</xdr:col>
      <xdr:colOff>38100</xdr:colOff>
      <xdr:row>58</xdr:row>
      <xdr:rowOff>111812</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954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102939</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530111" y="10047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3907</xdr:rowOff>
    </xdr:from>
    <xdr:to>
      <xdr:col>15</xdr:col>
      <xdr:colOff>101600</xdr:colOff>
      <xdr:row>58</xdr:row>
      <xdr:rowOff>105507</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948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96634</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10040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27365</xdr:rowOff>
    </xdr:from>
    <xdr:to>
      <xdr:col>10</xdr:col>
      <xdr:colOff>165100</xdr:colOff>
      <xdr:row>58</xdr:row>
      <xdr:rowOff>128965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97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120092</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52111" y="10064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157152</xdr:rowOff>
    </xdr:from>
    <xdr:to>
      <xdr:col>6</xdr:col>
      <xdr:colOff>38100</xdr:colOff>
      <xdr:row>56</xdr:row>
      <xdr:rowOff>87302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586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78429</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30795" y="9679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121382</xdr:rowOff>
    </xdr:from>
    <xdr:to>
      <xdr:col>24</xdr:col>
      <xdr:colOff>62865</xdr:colOff>
      <xdr:row>79</xdr:row>
      <xdr:rowOff>54767</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122882"/>
          <a:ext cx="1270" cy="1476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58594</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603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54767</xdr:rowOff>
    </xdr:from>
    <xdr:to>
      <xdr:col>24</xdr:col>
      <xdr:colOff>152400</xdr:colOff>
      <xdr:row>79</xdr:row>
      <xdr:rowOff>54767</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599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68059</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1898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342,404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121382</xdr:rowOff>
    </xdr:from>
    <xdr:to>
      <xdr:col>24</xdr:col>
      <xdr:colOff>152400</xdr:colOff>
      <xdr:row>70</xdr:row>
      <xdr:rowOff>121382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122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103634</xdr:rowOff>
    </xdr:from>
    <xdr:to>
      <xdr:col>24</xdr:col>
      <xdr:colOff>63500</xdr:colOff>
      <xdr:row>78</xdr:row>
      <xdr:rowOff>32183</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3305284"/>
          <a:ext cx="838200" cy="99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32864</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28916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9987</xdr:rowOff>
    </xdr:from>
    <xdr:to>
      <xdr:col>24</xdr:col>
      <xdr:colOff>114300</xdr:colOff>
      <xdr:row>76</xdr:row>
      <xdr:rowOff>111587</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304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32183</xdr:rowOff>
    </xdr:from>
    <xdr:to>
      <xdr:col>19</xdr:col>
      <xdr:colOff>177800</xdr:colOff>
      <xdr:row>78</xdr:row>
      <xdr:rowOff>84858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2908300" y="13405283"/>
          <a:ext cx="889000" cy="52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84381</xdr:rowOff>
    </xdr:from>
    <xdr:to>
      <xdr:col>20</xdr:col>
      <xdr:colOff>38100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31059</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2889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41745</xdr:rowOff>
    </xdr:from>
    <xdr:to>
      <xdr:col>15</xdr:col>
      <xdr:colOff>50800</xdr:colOff>
      <xdr:row>78</xdr:row>
      <xdr:rowOff>84858</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019300" y="13414845"/>
          <a:ext cx="889000" cy="43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170800</xdr:rowOff>
    </xdr:from>
    <xdr:to>
      <xdr:col>15</xdr:col>
      <xdr:colOff>101600</xdr:colOff>
      <xdr:row>77</xdr:row>
      <xdr:rowOff>100950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117477</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2976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41745</xdr:rowOff>
    </xdr:from>
    <xdr:to>
      <xdr:col>10</xdr:col>
      <xdr:colOff>114300</xdr:colOff>
      <xdr:row>79</xdr:row>
      <xdr:rowOff>69741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3414845"/>
          <a:ext cx="889000" cy="199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122230</xdr:rowOff>
    </xdr:from>
    <xdr:to>
      <xdr:col>10</xdr:col>
      <xdr:colOff>165100</xdr:colOff>
      <xdr:row>77</xdr:row>
      <xdr:rowOff>52380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68907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2927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34288</xdr:rowOff>
    </xdr:from>
    <xdr:to>
      <xdr:col>6</xdr:col>
      <xdr:colOff>38100</xdr:colOff>
      <xdr:row>77</xdr:row>
      <xdr:rowOff>135888</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23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152415</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3011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52834</xdr:rowOff>
    </xdr:from>
    <xdr:to>
      <xdr:col>24</xdr:col>
      <xdr:colOff>114300</xdr:colOff>
      <xdr:row>77</xdr:row>
      <xdr:rowOff>154434</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3254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31261</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3232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152833</xdr:rowOff>
    </xdr:from>
    <xdr:to>
      <xdr:col>20</xdr:col>
      <xdr:colOff>38100</xdr:colOff>
      <xdr:row>78</xdr:row>
      <xdr:rowOff>82983</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3354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74110</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3447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34058</xdr:rowOff>
    </xdr:from>
    <xdr:to>
      <xdr:col>15</xdr:col>
      <xdr:colOff>101600</xdr:colOff>
      <xdr:row>78</xdr:row>
      <xdr:rowOff>135658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3407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126785</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3499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162395</xdr:rowOff>
    </xdr:from>
    <xdr:to>
      <xdr:col>10</xdr:col>
      <xdr:colOff>165100</xdr:colOff>
      <xdr:row>78</xdr:row>
      <xdr:rowOff>92545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336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83672</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3456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18941</xdr:rowOff>
    </xdr:from>
    <xdr:to>
      <xdr:col>6</xdr:col>
      <xdr:colOff>38100</xdr:colOff>
      <xdr:row>79</xdr:row>
      <xdr:rowOff>120541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3563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111668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3656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24619</xdr:rowOff>
    </xdr:from>
    <xdr:to>
      <xdr:col>24</xdr:col>
      <xdr:colOff>62865</xdr:colOff>
      <xdr:row>98</xdr:row>
      <xdr:rowOff>163455</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626569"/>
          <a:ext cx="1270" cy="1338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167282</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96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163455</xdr:rowOff>
    </xdr:from>
    <xdr:to>
      <xdr:col>24</xdr:col>
      <xdr:colOff>152400</xdr:colOff>
      <xdr:row>98</xdr:row>
      <xdr:rowOff>163455</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96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142746</xdr:rowOff>
    </xdr:from>
    <xdr:ext cx="534377"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40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24619</xdr:rowOff>
    </xdr:from>
    <xdr:to>
      <xdr:col>24</xdr:col>
      <xdr:colOff>152400</xdr:colOff>
      <xdr:row>91</xdr:row>
      <xdr:rowOff>24619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62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152921</xdr:rowOff>
    </xdr:from>
    <xdr:to>
      <xdr:col>24</xdr:col>
      <xdr:colOff>63500</xdr:colOff>
      <xdr:row>98</xdr:row>
      <xdr:rowOff>163455</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3797300" y="16955021"/>
          <a:ext cx="838200" cy="10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144620</xdr:rowOff>
    </xdr:from>
    <xdr:ext cx="534377"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432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121743</xdr:rowOff>
    </xdr:from>
    <xdr:to>
      <xdr:col>24</xdr:col>
      <xdr:colOff>114300</xdr:colOff>
      <xdr:row>97</xdr:row>
      <xdr:rowOff>51893</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80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89960</xdr:rowOff>
    </xdr:from>
    <xdr:to>
      <xdr:col>19</xdr:col>
      <xdr:colOff>177800</xdr:colOff>
      <xdr:row>98</xdr:row>
      <xdr:rowOff>152921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908300" y="16892060"/>
          <a:ext cx="889000" cy="62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157118</xdr:rowOff>
    </xdr:from>
    <xdr:to>
      <xdr:col>20</xdr:col>
      <xdr:colOff>38100</xdr:colOff>
      <xdr:row>97</xdr:row>
      <xdr:rowOff>87268</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61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103795</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530111" y="1639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89960</xdr:rowOff>
    </xdr:from>
    <xdr:to>
      <xdr:col>15</xdr:col>
      <xdr:colOff>50800</xdr:colOff>
      <xdr:row>98</xdr:row>
      <xdr:rowOff>137928</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019300" y="16892060"/>
          <a:ext cx="889000" cy="47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82841</xdr:rowOff>
    </xdr:from>
    <xdr:to>
      <xdr:col>15</xdr:col>
      <xdr:colOff>101600</xdr:colOff>
      <xdr:row>97</xdr:row>
      <xdr:rowOff>12991</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42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29518</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41111" y="16317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137928</xdr:rowOff>
    </xdr:from>
    <xdr:to>
      <xdr:col>10</xdr:col>
      <xdr:colOff>114300</xdr:colOff>
      <xdr:row>99</xdr:row>
      <xdr:rowOff>60967</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130300" y="16940028"/>
          <a:ext cx="889000" cy="94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105169</xdr:rowOff>
    </xdr:from>
    <xdr:to>
      <xdr:col>10</xdr:col>
      <xdr:colOff>165100</xdr:colOff>
      <xdr:row>97</xdr:row>
      <xdr:rowOff>35319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6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51846</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52111" y="16339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92100</xdr:rowOff>
    </xdr:from>
    <xdr:to>
      <xdr:col>6</xdr:col>
      <xdr:colOff>38100</xdr:colOff>
      <xdr:row>97</xdr:row>
      <xdr:rowOff>22250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55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38777</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63111" y="16326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112655</xdr:rowOff>
    </xdr:from>
    <xdr:to>
      <xdr:col>24</xdr:col>
      <xdr:colOff>114300</xdr:colOff>
      <xdr:row>99</xdr:row>
      <xdr:rowOff>42805</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91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27582</xdr:rowOff>
    </xdr:from>
    <xdr:ext cx="534377"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829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102121</xdr:rowOff>
    </xdr:from>
    <xdr:to>
      <xdr:col>20</xdr:col>
      <xdr:colOff>38100</xdr:colOff>
      <xdr:row>99</xdr:row>
      <xdr:rowOff>32271</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904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23398</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530111" y="16996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39160</xdr:rowOff>
    </xdr:from>
    <xdr:to>
      <xdr:col>15</xdr:col>
      <xdr:colOff>101600</xdr:colOff>
      <xdr:row>98</xdr:row>
      <xdr:rowOff>140760</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84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131887</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41111" y="16933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87128</xdr:rowOff>
    </xdr:from>
    <xdr:to>
      <xdr:col>10</xdr:col>
      <xdr:colOff>165100</xdr:colOff>
      <xdr:row>99</xdr:row>
      <xdr:rowOff>17278</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889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8405</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52111" y="16981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10167</xdr:rowOff>
    </xdr:from>
    <xdr:to>
      <xdr:col>6</xdr:col>
      <xdr:colOff>38100</xdr:colOff>
      <xdr:row>99</xdr:row>
      <xdr:rowOff>111767</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983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102894</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7076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17399</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60899"/>
          <a:ext cx="1270"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135526</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36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17399</xdr:rowOff>
    </xdr:from>
    <xdr:to>
      <xdr:col>55</xdr:col>
      <xdr:colOff>88900</xdr:colOff>
      <xdr:row>30</xdr:row>
      <xdr:rowOff>17399</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6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10922</xdr:rowOff>
    </xdr:from>
    <xdr:to>
      <xdr:col>55</xdr:col>
      <xdr:colOff>0</xdr:colOff>
      <xdr:row>39</xdr:row>
      <xdr:rowOff>11303</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9639300" y="6697472"/>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93489</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2656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70612</xdr:rowOff>
    </xdr:from>
    <xdr:to>
      <xdr:col>55</xdr:col>
      <xdr:colOff>50800</xdr:colOff>
      <xdr:row>38</xdr:row>
      <xdr:rowOff>762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7493</xdr:rowOff>
    </xdr:from>
    <xdr:to>
      <xdr:col>50</xdr:col>
      <xdr:colOff>114300</xdr:colOff>
      <xdr:row>39</xdr:row>
      <xdr:rowOff>11303</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8750300" y="6694043"/>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59944</xdr:rowOff>
    </xdr:from>
    <xdr:to>
      <xdr:col>50</xdr:col>
      <xdr:colOff>165100</xdr:colOff>
      <xdr:row>37</xdr:row>
      <xdr:rowOff>161544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6621</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7112</xdr:rowOff>
    </xdr:from>
    <xdr:to>
      <xdr:col>45</xdr:col>
      <xdr:colOff>177800</xdr:colOff>
      <xdr:row>39</xdr:row>
      <xdr:rowOff>7493</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7861300" y="6693662"/>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43561</xdr:rowOff>
    </xdr:from>
    <xdr:to>
      <xdr:col>46</xdr:col>
      <xdr:colOff>38100</xdr:colOff>
      <xdr:row>37</xdr:row>
      <xdr:rowOff>145161</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161688</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162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164846</xdr:rowOff>
    </xdr:from>
    <xdr:to>
      <xdr:col>41</xdr:col>
      <xdr:colOff>50800</xdr:colOff>
      <xdr:row>39</xdr:row>
      <xdr:rowOff>7112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667994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44704</xdr:rowOff>
    </xdr:from>
    <xdr:to>
      <xdr:col>41</xdr:col>
      <xdr:colOff>101600</xdr:colOff>
      <xdr:row>37</xdr:row>
      <xdr:rowOff>146304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162831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163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155956</xdr:rowOff>
    </xdr:from>
    <xdr:to>
      <xdr:col>36</xdr:col>
      <xdr:colOff>165100</xdr:colOff>
      <xdr:row>36</xdr:row>
      <xdr:rowOff>86106</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15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102633</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37428" y="5931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131572</xdr:rowOff>
    </xdr:from>
    <xdr:to>
      <xdr:col>55</xdr:col>
      <xdr:colOff>50800</xdr:colOff>
      <xdr:row>39</xdr:row>
      <xdr:rowOff>61722</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646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46499</xdr:rowOff>
    </xdr:from>
    <xdr:ext cx="313932"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5615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131953</xdr:rowOff>
    </xdr:from>
    <xdr:to>
      <xdr:col>50</xdr:col>
      <xdr:colOff>165100</xdr:colOff>
      <xdr:row>39</xdr:row>
      <xdr:rowOff>62103</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647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53230</xdr:rowOff>
    </xdr:from>
    <xdr:ext cx="313932"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82333" y="67397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128143</xdr:rowOff>
    </xdr:from>
    <xdr:to>
      <xdr:col>46</xdr:col>
      <xdr:colOff>38100</xdr:colOff>
      <xdr:row>39</xdr:row>
      <xdr:rowOff>58293</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64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49420</xdr:rowOff>
    </xdr:from>
    <xdr:ext cx="313932"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93333" y="67359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127762</xdr:rowOff>
    </xdr:from>
    <xdr:to>
      <xdr:col>41</xdr:col>
      <xdr:colOff>101600</xdr:colOff>
      <xdr:row>39</xdr:row>
      <xdr:rowOff>57912</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642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49039</xdr:rowOff>
    </xdr:from>
    <xdr:ext cx="313932"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704333" y="67355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114046</xdr:rowOff>
    </xdr:from>
    <xdr:to>
      <xdr:col>36</xdr:col>
      <xdr:colOff>165100</xdr:colOff>
      <xdr:row>39</xdr:row>
      <xdr:rowOff>44196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629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35323</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3017" y="67218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a:extLst>
            <a:ext uri="{FF2B5EF4-FFF2-40B4-BE49-F238E27FC236}">
              <a16:creationId xmlns:a16="http://schemas.microsoft.com/office/drawing/2014/main" id="{00000000-0008-0000-07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40716</xdr:rowOff>
    </xdr:from>
    <xdr:to>
      <xdr:col>54</xdr:col>
      <xdr:colOff>189865</xdr:colOff>
      <xdr:row>58</xdr:row>
      <xdr:rowOff>137734</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flipV="1">
          <a:off x="10475595" y="8613216"/>
          <a:ext cx="1270" cy="1468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141561</xdr:rowOff>
    </xdr:from>
    <xdr:ext cx="313932" cy="259045"/>
    <xdr:sp macro="" textlink="">
      <xdr:nvSpPr>
        <xdr:cNvPr id="338" name="農林水産業費最小値テキスト">
          <a:extLst>
            <a:ext uri="{FF2B5EF4-FFF2-40B4-BE49-F238E27FC236}">
              <a16:creationId xmlns:a16="http://schemas.microsoft.com/office/drawing/2014/main" id="{00000000-0008-0000-0700-000052010000}"/>
            </a:ext>
          </a:extLst>
        </xdr:cNvPr>
        <xdr:cNvSpPr txBox="1"/>
      </xdr:nvSpPr>
      <xdr:spPr>
        <a:xfrm>
          <a:off x="10528300" y="100856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137734</xdr:rowOff>
    </xdr:from>
    <xdr:to>
      <xdr:col>55</xdr:col>
      <xdr:colOff>88900</xdr:colOff>
      <xdr:row>58</xdr:row>
      <xdr:rowOff>137734</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10388600" y="100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158843</xdr:rowOff>
    </xdr:from>
    <xdr:ext cx="534377" cy="259045"/>
    <xdr:sp macro="" textlink="">
      <xdr:nvSpPr>
        <xdr:cNvPr id="340" name="農林水産業費最大値テキスト">
          <a:extLst>
            <a:ext uri="{FF2B5EF4-FFF2-40B4-BE49-F238E27FC236}">
              <a16:creationId xmlns:a16="http://schemas.microsoft.com/office/drawing/2014/main" id="{00000000-0008-0000-0700-000054010000}"/>
            </a:ext>
          </a:extLst>
        </xdr:cNvPr>
        <xdr:cNvSpPr txBox="1"/>
      </xdr:nvSpPr>
      <xdr:spPr>
        <a:xfrm>
          <a:off x="10528300" y="838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40716</xdr:rowOff>
    </xdr:from>
    <xdr:to>
      <xdr:col>55</xdr:col>
      <xdr:colOff>88900</xdr:colOff>
      <xdr:row>50</xdr:row>
      <xdr:rowOff>40716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861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79715</xdr:rowOff>
    </xdr:from>
    <xdr:to>
      <xdr:col>55</xdr:col>
      <xdr:colOff>0</xdr:colOff>
      <xdr:row>58</xdr:row>
      <xdr:rowOff>80081</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9639300" y="10023815"/>
          <a:ext cx="838200" cy="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64823</xdr:rowOff>
    </xdr:from>
    <xdr:ext cx="469744" cy="259045"/>
    <xdr:sp macro="" textlink="">
      <xdr:nvSpPr>
        <xdr:cNvPr id="343" name="農林水産業費平均値テキスト">
          <a:extLst>
            <a:ext uri="{FF2B5EF4-FFF2-40B4-BE49-F238E27FC236}">
              <a16:creationId xmlns:a16="http://schemas.microsoft.com/office/drawing/2014/main" id="{00000000-0008-0000-0700-000057010000}"/>
            </a:ext>
          </a:extLst>
        </xdr:cNvPr>
        <xdr:cNvSpPr txBox="1"/>
      </xdr:nvSpPr>
      <xdr:spPr>
        <a:xfrm>
          <a:off x="10528300" y="96660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41946</xdr:rowOff>
    </xdr:from>
    <xdr:to>
      <xdr:col>55</xdr:col>
      <xdr:colOff>50800</xdr:colOff>
      <xdr:row>57</xdr:row>
      <xdr:rowOff>143546</xdr:rowOff>
    </xdr:to>
    <xdr:sp macro=""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10426700" y="981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79715</xdr:rowOff>
    </xdr:from>
    <xdr:to>
      <xdr:col>50</xdr:col>
      <xdr:colOff>114300</xdr:colOff>
      <xdr:row>58</xdr:row>
      <xdr:rowOff>81361</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8750300" y="10023815"/>
          <a:ext cx="889000" cy="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50450</xdr:rowOff>
    </xdr:from>
    <xdr:to>
      <xdr:col>50</xdr:col>
      <xdr:colOff>165100</xdr:colOff>
      <xdr:row>57</xdr:row>
      <xdr:rowOff>152050</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95885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168577</xdr:rowOff>
    </xdr:from>
    <xdr:ext cx="469744"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9404428" y="95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78161</xdr:rowOff>
    </xdr:from>
    <xdr:to>
      <xdr:col>45</xdr:col>
      <xdr:colOff>177800</xdr:colOff>
      <xdr:row>58</xdr:row>
      <xdr:rowOff>81361</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7861300" y="10022261"/>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58131</xdr:rowOff>
    </xdr:from>
    <xdr:to>
      <xdr:col>46</xdr:col>
      <xdr:colOff>38100</xdr:colOff>
      <xdr:row>57</xdr:row>
      <xdr:rowOff>159731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8699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4808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8515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78161</xdr:rowOff>
    </xdr:from>
    <xdr:to>
      <xdr:col>41</xdr:col>
      <xdr:colOff>50800</xdr:colOff>
      <xdr:row>58</xdr:row>
      <xdr:rowOff>84973</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6972300" y="10022261"/>
          <a:ext cx="889000" cy="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66818</xdr:rowOff>
    </xdr:from>
    <xdr:to>
      <xdr:col>41</xdr:col>
      <xdr:colOff>101600</xdr:colOff>
      <xdr:row>57</xdr:row>
      <xdr:rowOff>168418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7810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13495</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7626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126847</xdr:rowOff>
    </xdr:from>
    <xdr:to>
      <xdr:col>36</xdr:col>
      <xdr:colOff>165100</xdr:colOff>
      <xdr:row>54</xdr:row>
      <xdr:rowOff>56997</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6921500" y="9213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73524</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6705111" y="8988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29281</xdr:rowOff>
    </xdr:from>
    <xdr:to>
      <xdr:col>55</xdr:col>
      <xdr:colOff>50800</xdr:colOff>
      <xdr:row>58</xdr:row>
      <xdr:rowOff>130881</xdr:rowOff>
    </xdr:to>
    <xdr:sp macro="" textlink="">
      <xdr:nvSpPr>
        <xdr:cNvPr id="361" name="楕円 360">
          <a:extLst>
            <a:ext uri="{FF2B5EF4-FFF2-40B4-BE49-F238E27FC236}">
              <a16:creationId xmlns:a16="http://schemas.microsoft.com/office/drawing/2014/main" id="{00000000-0008-0000-0700-000069010000}"/>
            </a:ext>
          </a:extLst>
        </xdr:cNvPr>
        <xdr:cNvSpPr/>
      </xdr:nvSpPr>
      <xdr:spPr>
        <a:xfrm>
          <a:off x="10426700" y="997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115658</xdr:rowOff>
    </xdr:from>
    <xdr:ext cx="469744" cy="259045"/>
    <xdr:sp macro="" textlink="">
      <xdr:nvSpPr>
        <xdr:cNvPr id="362" name="農林水産業費該当値テキスト">
          <a:extLst>
            <a:ext uri="{FF2B5EF4-FFF2-40B4-BE49-F238E27FC236}">
              <a16:creationId xmlns:a16="http://schemas.microsoft.com/office/drawing/2014/main" id="{00000000-0008-0000-0700-00006A010000}"/>
            </a:ext>
          </a:extLst>
        </xdr:cNvPr>
        <xdr:cNvSpPr txBox="1"/>
      </xdr:nvSpPr>
      <xdr:spPr>
        <a:xfrm>
          <a:off x="10528300" y="9888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28915</xdr:rowOff>
    </xdr:from>
    <xdr:to>
      <xdr:col>50</xdr:col>
      <xdr:colOff>165100</xdr:colOff>
      <xdr:row>58</xdr:row>
      <xdr:rowOff>130515</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9588500" y="997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121642</xdr:rowOff>
    </xdr:from>
    <xdr:ext cx="469744"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04428" y="10065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30561</xdr:rowOff>
    </xdr:from>
    <xdr:to>
      <xdr:col>46</xdr:col>
      <xdr:colOff>38100</xdr:colOff>
      <xdr:row>58</xdr:row>
      <xdr:rowOff>132161</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8699500" y="9974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123288</xdr:rowOff>
    </xdr:from>
    <xdr:ext cx="469744"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15428" y="10067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27361</xdr:rowOff>
    </xdr:from>
    <xdr:to>
      <xdr:col>41</xdr:col>
      <xdr:colOff>101600</xdr:colOff>
      <xdr:row>58</xdr:row>
      <xdr:rowOff>128961</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7810500" y="9971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120088</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26428" y="10064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34173</xdr:rowOff>
    </xdr:from>
    <xdr:to>
      <xdr:col>36</xdr:col>
      <xdr:colOff>165100</xdr:colOff>
      <xdr:row>58</xdr:row>
      <xdr:rowOff>135773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6921500" y="9978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126900</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37428" y="10071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89065</xdr:rowOff>
    </xdr:from>
    <xdr:to>
      <xdr:col>54</xdr:col>
      <xdr:colOff>189865</xdr:colOff>
      <xdr:row>79</xdr:row>
      <xdr:rowOff>35401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90565"/>
          <a:ext cx="1270" cy="1489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39228</xdr:rowOff>
    </xdr:from>
    <xdr:ext cx="378565"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583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35401</xdr:rowOff>
    </xdr:from>
    <xdr:to>
      <xdr:col>55</xdr:col>
      <xdr:colOff>88900</xdr:colOff>
      <xdr:row>79</xdr:row>
      <xdr:rowOff>35401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579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35742</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6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89065</xdr:rowOff>
    </xdr:from>
    <xdr:to>
      <xdr:col>55</xdr:col>
      <xdr:colOff>88900</xdr:colOff>
      <xdr:row>70</xdr:row>
      <xdr:rowOff>89065</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90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171247</xdr:rowOff>
    </xdr:from>
    <xdr:to>
      <xdr:col>55</xdr:col>
      <xdr:colOff>0</xdr:colOff>
      <xdr:row>79</xdr:row>
      <xdr:rowOff>17571</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9639300" y="13544347"/>
          <a:ext cx="838200" cy="17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21899</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2235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170472</xdr:rowOff>
    </xdr:from>
    <xdr:to>
      <xdr:col>55</xdr:col>
      <xdr:colOff>50800</xdr:colOff>
      <xdr:row>78</xdr:row>
      <xdr:rowOff>100622</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372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12942</xdr:rowOff>
    </xdr:from>
    <xdr:to>
      <xdr:col>50</xdr:col>
      <xdr:colOff>114300</xdr:colOff>
      <xdr:row>79</xdr:row>
      <xdr:rowOff>17571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8750300" y="13557492"/>
          <a:ext cx="889000" cy="4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146431</xdr:rowOff>
    </xdr:from>
    <xdr:to>
      <xdr:col>50</xdr:col>
      <xdr:colOff>165100</xdr:colOff>
      <xdr:row>78</xdr:row>
      <xdr:rowOff>76581</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93108</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3123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121431</xdr:rowOff>
    </xdr:from>
    <xdr:to>
      <xdr:col>45</xdr:col>
      <xdr:colOff>177800</xdr:colOff>
      <xdr:row>79</xdr:row>
      <xdr:rowOff>12942</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7861300" y="13494531"/>
          <a:ext cx="889000" cy="62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110179</xdr:rowOff>
    </xdr:from>
    <xdr:to>
      <xdr:col>46</xdr:col>
      <xdr:colOff>38100</xdr:colOff>
      <xdr:row>78</xdr:row>
      <xdr:rowOff>40329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56856</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483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121431</xdr:rowOff>
    </xdr:from>
    <xdr:to>
      <xdr:col>41</xdr:col>
      <xdr:colOff>50800</xdr:colOff>
      <xdr:row>78</xdr:row>
      <xdr:rowOff>146196</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3494531"/>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90843</xdr:rowOff>
    </xdr:from>
    <xdr:to>
      <xdr:col>41</xdr:col>
      <xdr:colOff>101600</xdr:colOff>
      <xdr:row>78</xdr:row>
      <xdr:rowOff>20993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37520</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594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45904</xdr:rowOff>
    </xdr:from>
    <xdr:to>
      <xdr:col>36</xdr:col>
      <xdr:colOff>165100</xdr:colOff>
      <xdr:row>76</xdr:row>
      <xdr:rowOff>147504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07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164031</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05111" y="12851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120447</xdr:rowOff>
    </xdr:from>
    <xdr:to>
      <xdr:col>55</xdr:col>
      <xdr:colOff>50800</xdr:colOff>
      <xdr:row>79</xdr:row>
      <xdr:rowOff>50597</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493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35374</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408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138221</xdr:rowOff>
    </xdr:from>
    <xdr:to>
      <xdr:col>50</xdr:col>
      <xdr:colOff>165100</xdr:colOff>
      <xdr:row>79</xdr:row>
      <xdr:rowOff>68371</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511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59498</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604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133592</xdr:rowOff>
    </xdr:from>
    <xdr:to>
      <xdr:col>46</xdr:col>
      <xdr:colOff>38100</xdr:colOff>
      <xdr:row>79</xdr:row>
      <xdr:rowOff>63742</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50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54869</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599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70631</xdr:rowOff>
    </xdr:from>
    <xdr:to>
      <xdr:col>41</xdr:col>
      <xdr:colOff>101600</xdr:colOff>
      <xdr:row>79</xdr:row>
      <xdr:rowOff>781</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443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163358</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536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95396</xdr:rowOff>
    </xdr:from>
    <xdr:to>
      <xdr:col>36</xdr:col>
      <xdr:colOff>165100</xdr:colOff>
      <xdr:row>79</xdr:row>
      <xdr:rowOff>25546</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468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16673</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561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57423</xdr:rowOff>
    </xdr:from>
    <xdr:to>
      <xdr:col>54</xdr:col>
      <xdr:colOff>189865</xdr:colOff>
      <xdr:row>99</xdr:row>
      <xdr:rowOff>117430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659373"/>
          <a:ext cx="1270" cy="1431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121257</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709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117430</xdr:rowOff>
    </xdr:from>
    <xdr:to>
      <xdr:col>55</xdr:col>
      <xdr:colOff>88900</xdr:colOff>
      <xdr:row>99</xdr:row>
      <xdr:rowOff>117430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709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4100</xdr:rowOff>
    </xdr:from>
    <xdr:ext cx="534377"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43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57423</xdr:rowOff>
    </xdr:from>
    <xdr:to>
      <xdr:col>55</xdr:col>
      <xdr:colOff>88900</xdr:colOff>
      <xdr:row>91</xdr:row>
      <xdr:rowOff>57423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659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103333</xdr:rowOff>
    </xdr:from>
    <xdr:to>
      <xdr:col>55</xdr:col>
      <xdr:colOff>0</xdr:colOff>
      <xdr:row>99</xdr:row>
      <xdr:rowOff>19686</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9639300" y="16905433"/>
          <a:ext cx="838200" cy="87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130218</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417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107341</xdr:rowOff>
    </xdr:from>
    <xdr:to>
      <xdr:col>55</xdr:col>
      <xdr:colOff>50800</xdr:colOff>
      <xdr:row>97</xdr:row>
      <xdr:rowOff>37491</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5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47803</xdr:rowOff>
    </xdr:from>
    <xdr:to>
      <xdr:col>50</xdr:col>
      <xdr:colOff>114300</xdr:colOff>
      <xdr:row>98</xdr:row>
      <xdr:rowOff>103333</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8750300" y="16507003"/>
          <a:ext cx="889000" cy="398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123267</xdr:rowOff>
    </xdr:from>
    <xdr:to>
      <xdr:col>50</xdr:col>
      <xdr:colOff>165100</xdr:colOff>
      <xdr:row>97</xdr:row>
      <xdr:rowOff>53417</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58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69944</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357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47803</xdr:rowOff>
    </xdr:from>
    <xdr:to>
      <xdr:col>45</xdr:col>
      <xdr:colOff>177800</xdr:colOff>
      <xdr:row>98</xdr:row>
      <xdr:rowOff>130747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7861300" y="16507003"/>
          <a:ext cx="889000" cy="425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136316</xdr:rowOff>
    </xdr:from>
    <xdr:to>
      <xdr:col>46</xdr:col>
      <xdr:colOff>38100</xdr:colOff>
      <xdr:row>97</xdr:row>
      <xdr:rowOff>66466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595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57593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688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53803</xdr:rowOff>
    </xdr:from>
    <xdr:to>
      <xdr:col>41</xdr:col>
      <xdr:colOff>50800</xdr:colOff>
      <xdr:row>98</xdr:row>
      <xdr:rowOff>130747</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6972300" y="16855903"/>
          <a:ext cx="889000" cy="76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127724</xdr:rowOff>
    </xdr:from>
    <xdr:to>
      <xdr:col>41</xdr:col>
      <xdr:colOff>101600</xdr:colOff>
      <xdr:row>97</xdr:row>
      <xdr:rowOff>57874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586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74401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362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161404</xdr:rowOff>
    </xdr:from>
    <xdr:to>
      <xdr:col>36</xdr:col>
      <xdr:colOff>165100</xdr:colOff>
      <xdr:row>96</xdr:row>
      <xdr:rowOff>91554</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449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108081</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224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140336</xdr:rowOff>
    </xdr:from>
    <xdr:to>
      <xdr:col>55</xdr:col>
      <xdr:colOff>50800</xdr:colOff>
      <xdr:row>99</xdr:row>
      <xdr:rowOff>70486</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942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55263</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857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52533</xdr:rowOff>
    </xdr:from>
    <xdr:to>
      <xdr:col>50</xdr:col>
      <xdr:colOff>165100</xdr:colOff>
      <xdr:row>98</xdr:row>
      <xdr:rowOff>154133</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85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145260</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947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168453</xdr:rowOff>
    </xdr:from>
    <xdr:to>
      <xdr:col>46</xdr:col>
      <xdr:colOff>38100</xdr:colOff>
      <xdr:row>96</xdr:row>
      <xdr:rowOff>98603</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456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115130</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231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79947</xdr:rowOff>
    </xdr:from>
    <xdr:to>
      <xdr:col>41</xdr:col>
      <xdr:colOff>101600</xdr:colOff>
      <xdr:row>99</xdr:row>
      <xdr:rowOff>10097</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882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1224</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97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3003</xdr:rowOff>
    </xdr:from>
    <xdr:to>
      <xdr:col>36</xdr:col>
      <xdr:colOff>165100</xdr:colOff>
      <xdr:row>98</xdr:row>
      <xdr:rowOff>104603</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805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95730</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6897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114828</xdr:rowOff>
    </xdr:from>
    <xdr:to>
      <xdr:col>85</xdr:col>
      <xdr:colOff>126364</xdr:colOff>
      <xdr:row>38</xdr:row>
      <xdr:rowOff>162468</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258328"/>
          <a:ext cx="1269" cy="141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166295</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81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162468</xdr:rowOff>
    </xdr:from>
    <xdr:to>
      <xdr:col>86</xdr:col>
      <xdr:colOff>25400</xdr:colOff>
      <xdr:row>38</xdr:row>
      <xdr:rowOff>162468</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77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61505</xdr:rowOff>
    </xdr:from>
    <xdr:ext cx="534377"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503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114828</xdr:rowOff>
    </xdr:from>
    <xdr:to>
      <xdr:col>86</xdr:col>
      <xdr:colOff>25400</xdr:colOff>
      <xdr:row>30</xdr:row>
      <xdr:rowOff>114828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258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64994</xdr:rowOff>
    </xdr:from>
    <xdr:to>
      <xdr:col>85</xdr:col>
      <xdr:colOff>127000</xdr:colOff>
      <xdr:row>37</xdr:row>
      <xdr:rowOff>149758</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5481300" y="6237194"/>
          <a:ext cx="838200" cy="256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111686</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59409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88809</xdr:rowOff>
    </xdr:from>
    <xdr:to>
      <xdr:col>85</xdr:col>
      <xdr:colOff>177800</xdr:colOff>
      <xdr:row>36</xdr:row>
      <xdr:rowOff>18959</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089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149758</xdr:rowOff>
    </xdr:from>
    <xdr:to>
      <xdr:col>81</xdr:col>
      <xdr:colOff>50800</xdr:colOff>
      <xdr:row>38</xdr:row>
      <xdr:rowOff>12507</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4592300" y="6493408"/>
          <a:ext cx="889000" cy="34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87711</xdr:rowOff>
    </xdr:from>
    <xdr:to>
      <xdr:col>81</xdr:col>
      <xdr:colOff>101600</xdr:colOff>
      <xdr:row>37</xdr:row>
      <xdr:rowOff>17861</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259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34388</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035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12507</xdr:rowOff>
    </xdr:from>
    <xdr:to>
      <xdr:col>76</xdr:col>
      <xdr:colOff>114300</xdr:colOff>
      <xdr:row>38</xdr:row>
      <xdr:rowOff>97180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3703300" y="6527607"/>
          <a:ext cx="889000" cy="84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91369</xdr:rowOff>
    </xdr:from>
    <xdr:to>
      <xdr:col>76</xdr:col>
      <xdr:colOff>165100</xdr:colOff>
      <xdr:row>37</xdr:row>
      <xdr:rowOff>21519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26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38046</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03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20554</xdr:rowOff>
    </xdr:from>
    <xdr:to>
      <xdr:col>71</xdr:col>
      <xdr:colOff>177800</xdr:colOff>
      <xdr:row>38</xdr:row>
      <xdr:rowOff>97180</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2814300" y="6535654"/>
          <a:ext cx="889000" cy="76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88077</xdr:rowOff>
    </xdr:from>
    <xdr:to>
      <xdr:col>72</xdr:col>
      <xdr:colOff>38100</xdr:colOff>
      <xdr:row>37</xdr:row>
      <xdr:rowOff>18227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6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34754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035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7061</xdr:rowOff>
    </xdr:from>
    <xdr:to>
      <xdr:col>67</xdr:col>
      <xdr:colOff>101600</xdr:colOff>
      <xdr:row>35</xdr:row>
      <xdr:rowOff>108661</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007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125188</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5783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14194</xdr:rowOff>
    </xdr:from>
    <xdr:to>
      <xdr:col>85</xdr:col>
      <xdr:colOff>177800</xdr:colOff>
      <xdr:row>36</xdr:row>
      <xdr:rowOff>115794</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186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164071</xdr:rowOff>
    </xdr:from>
    <xdr:ext cx="534377"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6164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98958</xdr:rowOff>
    </xdr:from>
    <xdr:to>
      <xdr:col>81</xdr:col>
      <xdr:colOff>101600</xdr:colOff>
      <xdr:row>38</xdr:row>
      <xdr:rowOff>29108</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44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20235</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6535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133157</xdr:rowOff>
    </xdr:from>
    <xdr:to>
      <xdr:col>76</xdr:col>
      <xdr:colOff>165100</xdr:colOff>
      <xdr:row>38</xdr:row>
      <xdr:rowOff>63307</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476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54434</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6569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46380</xdr:rowOff>
    </xdr:from>
    <xdr:to>
      <xdr:col>72</xdr:col>
      <xdr:colOff>38100</xdr:colOff>
      <xdr:row>38</xdr:row>
      <xdr:rowOff>147980</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56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139107</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6654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141204</xdr:rowOff>
    </xdr:from>
    <xdr:to>
      <xdr:col>67</xdr:col>
      <xdr:colOff>101600</xdr:colOff>
      <xdr:row>38</xdr:row>
      <xdr:rowOff>71354</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6484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62481</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6577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教育費グラフ枠">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110417</xdr:rowOff>
    </xdr:from>
    <xdr:to>
      <xdr:col>85</xdr:col>
      <xdr:colOff>126364</xdr:colOff>
      <xdr:row>59</xdr:row>
      <xdr:rowOff>51301</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flipV="1">
          <a:off x="16317595" y="8682917"/>
          <a:ext cx="1269" cy="1483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55128</xdr:rowOff>
    </xdr:from>
    <xdr:ext cx="534377" cy="259045"/>
    <xdr:sp macro="" textlink="">
      <xdr:nvSpPr>
        <xdr:cNvPr id="565" name="教育費最小値テキスト">
          <a:extLst>
            <a:ext uri="{FF2B5EF4-FFF2-40B4-BE49-F238E27FC236}">
              <a16:creationId xmlns:a16="http://schemas.microsoft.com/office/drawing/2014/main" id="{00000000-0008-0000-0700-000035020000}"/>
            </a:ext>
          </a:extLst>
        </xdr:cNvPr>
        <xdr:cNvSpPr txBox="1"/>
      </xdr:nvSpPr>
      <xdr:spPr>
        <a:xfrm>
          <a:off x="16370300" y="1017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51301</xdr:rowOff>
    </xdr:from>
    <xdr:to>
      <xdr:col>86</xdr:col>
      <xdr:colOff>25400</xdr:colOff>
      <xdr:row>59</xdr:row>
      <xdr:rowOff>51301</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1016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57094</xdr:rowOff>
    </xdr:from>
    <xdr:ext cx="599010" cy="259045"/>
    <xdr:sp macro="" textlink="">
      <xdr:nvSpPr>
        <xdr:cNvPr id="567" name="教育費最大値テキスト">
          <a:extLst>
            <a:ext uri="{FF2B5EF4-FFF2-40B4-BE49-F238E27FC236}">
              <a16:creationId xmlns:a16="http://schemas.microsoft.com/office/drawing/2014/main" id="{00000000-0008-0000-0700-000037020000}"/>
            </a:ext>
          </a:extLst>
        </xdr:cNvPr>
        <xdr:cNvSpPr txBox="1"/>
      </xdr:nvSpPr>
      <xdr:spPr>
        <a:xfrm>
          <a:off x="16370300" y="8458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101,281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110417</xdr:rowOff>
    </xdr:from>
    <xdr:to>
      <xdr:col>86</xdr:col>
      <xdr:colOff>25400</xdr:colOff>
      <xdr:row>50</xdr:row>
      <xdr:rowOff>110417</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8682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126075</xdr:rowOff>
    </xdr:from>
    <xdr:to>
      <xdr:col>85</xdr:col>
      <xdr:colOff>127000</xdr:colOff>
      <xdr:row>58</xdr:row>
      <xdr:rowOff>6609</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5481300" y="9898725"/>
          <a:ext cx="838200" cy="51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121241</xdr:rowOff>
    </xdr:from>
    <xdr:ext cx="534377" cy="259045"/>
    <xdr:sp macro="" textlink="">
      <xdr:nvSpPr>
        <xdr:cNvPr id="570" name="教育費平均値テキスト">
          <a:extLst>
            <a:ext uri="{FF2B5EF4-FFF2-40B4-BE49-F238E27FC236}">
              <a16:creationId xmlns:a16="http://schemas.microsoft.com/office/drawing/2014/main" id="{00000000-0008-0000-0700-00003A020000}"/>
            </a:ext>
          </a:extLst>
        </xdr:cNvPr>
        <xdr:cNvSpPr txBox="1"/>
      </xdr:nvSpPr>
      <xdr:spPr>
        <a:xfrm>
          <a:off x="16370300" y="95509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98364</xdr:rowOff>
    </xdr:from>
    <xdr:to>
      <xdr:col>85</xdr:col>
      <xdr:colOff>177800</xdr:colOff>
      <xdr:row>57</xdr:row>
      <xdr:rowOff>28514</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6268700" y="969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6609</xdr:rowOff>
    </xdr:from>
    <xdr:to>
      <xdr:col>81</xdr:col>
      <xdr:colOff>50800</xdr:colOff>
      <xdr:row>59</xdr:row>
      <xdr:rowOff>63164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4592300" y="9950709"/>
          <a:ext cx="889000" cy="228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50312</xdr:rowOff>
    </xdr:from>
    <xdr:to>
      <xdr:col>81</xdr:col>
      <xdr:colOff>101600</xdr:colOff>
      <xdr:row>57</xdr:row>
      <xdr:rowOff>151912</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5430500" y="9822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168439</xdr:rowOff>
    </xdr:from>
    <xdr:ext cx="534377"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5214111" y="9598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44877</xdr:rowOff>
    </xdr:from>
    <xdr:to>
      <xdr:col>76</xdr:col>
      <xdr:colOff>114300</xdr:colOff>
      <xdr:row>59</xdr:row>
      <xdr:rowOff>63164</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3703300" y="10160427"/>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113132</xdr:rowOff>
    </xdr:from>
    <xdr:to>
      <xdr:col>76</xdr:col>
      <xdr:colOff>165100</xdr:colOff>
      <xdr:row>58</xdr:row>
      <xdr:rowOff>43282</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4541500" y="9885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59809</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4325111" y="9661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30863</xdr:rowOff>
    </xdr:from>
    <xdr:to>
      <xdr:col>71</xdr:col>
      <xdr:colOff>177800</xdr:colOff>
      <xdr:row>59</xdr:row>
      <xdr:rowOff>44877</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2814300" y="9974963"/>
          <a:ext cx="889000" cy="185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143535</xdr:rowOff>
    </xdr:from>
    <xdr:to>
      <xdr:col>72</xdr:col>
      <xdr:colOff>38100</xdr:colOff>
      <xdr:row>58</xdr:row>
      <xdr:rowOff>73685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3652500" y="991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90212</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3436111" y="9691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13142</xdr:rowOff>
    </xdr:from>
    <xdr:to>
      <xdr:col>67</xdr:col>
      <xdr:colOff>101600</xdr:colOff>
      <xdr:row>56</xdr:row>
      <xdr:rowOff>114742</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2763500" y="9614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131269</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2547111" y="9389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75275</xdr:rowOff>
    </xdr:from>
    <xdr:to>
      <xdr:col>85</xdr:col>
      <xdr:colOff>177800</xdr:colOff>
      <xdr:row>58</xdr:row>
      <xdr:rowOff>5425</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6268700" y="9847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53702</xdr:rowOff>
    </xdr:from>
    <xdr:ext cx="534377" cy="259045"/>
    <xdr:sp macro="" textlink="">
      <xdr:nvSpPr>
        <xdr:cNvPr id="589" name="教育費該当値テキスト">
          <a:extLst>
            <a:ext uri="{FF2B5EF4-FFF2-40B4-BE49-F238E27FC236}">
              <a16:creationId xmlns:a16="http://schemas.microsoft.com/office/drawing/2014/main" id="{00000000-0008-0000-0700-00004D020000}"/>
            </a:ext>
          </a:extLst>
        </xdr:cNvPr>
        <xdr:cNvSpPr txBox="1"/>
      </xdr:nvSpPr>
      <xdr:spPr>
        <a:xfrm>
          <a:off x="16370300" y="982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127259</xdr:rowOff>
    </xdr:from>
    <xdr:to>
      <xdr:col>81</xdr:col>
      <xdr:colOff>101600</xdr:colOff>
      <xdr:row>58</xdr:row>
      <xdr:rowOff>57409</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5430500" y="9899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48536</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14111" y="9992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12364</xdr:rowOff>
    </xdr:from>
    <xdr:to>
      <xdr:col>76</xdr:col>
      <xdr:colOff>165100</xdr:colOff>
      <xdr:row>59</xdr:row>
      <xdr:rowOff>113964</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4541500" y="10127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105091</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325111" y="10220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165527</xdr:rowOff>
    </xdr:from>
    <xdr:to>
      <xdr:col>72</xdr:col>
      <xdr:colOff>38100</xdr:colOff>
      <xdr:row>59</xdr:row>
      <xdr:rowOff>95677</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3652500" y="10109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86804</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436111" y="10202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151513</xdr:rowOff>
    </xdr:from>
    <xdr:to>
      <xdr:col>67</xdr:col>
      <xdr:colOff>101600</xdr:colOff>
      <xdr:row>58</xdr:row>
      <xdr:rowOff>81663</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2763500" y="992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72790</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547111" y="10016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災害復旧費グラフ枠">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169818</xdr:rowOff>
    </xdr:from>
    <xdr:to>
      <xdr:col>85</xdr:col>
      <xdr:colOff>126364</xdr:colOff>
      <xdr:row>78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flipV="1">
          <a:off x="16317595" y="12171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29449</xdr:rowOff>
    </xdr:from>
    <xdr:ext cx="249299" cy="259045"/>
    <xdr:sp macro="" textlink="">
      <xdr:nvSpPr>
        <xdr:cNvPr id="618" name="災害復旧費最小値テキスト">
          <a:extLst>
            <a:ext uri="{FF2B5EF4-FFF2-40B4-BE49-F238E27FC236}">
              <a16:creationId xmlns:a16="http://schemas.microsoft.com/office/drawing/2014/main" id="{00000000-0008-0000-0700-00006A020000}"/>
            </a:ext>
          </a:extLst>
        </xdr:cNvPr>
        <xdr:cNvSpPr txBox="1"/>
      </xdr:nvSpPr>
      <xdr:spPr>
        <a:xfrm>
          <a:off x="16370300" y="13402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116495</xdr:rowOff>
    </xdr:from>
    <xdr:ext cx="534377" cy="259045"/>
    <xdr:sp macro="" textlink="">
      <xdr:nvSpPr>
        <xdr:cNvPr id="620" name="災害復旧費最大値テキスト">
          <a:extLst>
            <a:ext uri="{FF2B5EF4-FFF2-40B4-BE49-F238E27FC236}">
              <a16:creationId xmlns:a16="http://schemas.microsoft.com/office/drawing/2014/main" id="{00000000-0008-0000-0700-00006C020000}"/>
            </a:ext>
          </a:extLst>
        </xdr:cNvPr>
        <xdr:cNvSpPr txBox="1"/>
      </xdr:nvSpPr>
      <xdr:spPr>
        <a:xfrm>
          <a:off x="16370300" y="1194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21,473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169818</xdr:rowOff>
    </xdr:from>
    <xdr:to>
      <xdr:col>86</xdr:col>
      <xdr:colOff>25400</xdr:colOff>
      <xdr:row>70</xdr:row>
      <xdr:rowOff>169818</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217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25400</xdr:rowOff>
    </xdr:from>
    <xdr:to>
      <xdr:col>85</xdr:col>
      <xdr:colOff>127000</xdr:colOff>
      <xdr:row>78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5481300" y="1339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118349</xdr:rowOff>
    </xdr:from>
    <xdr:ext cx="378565" cy="259045"/>
    <xdr:sp macro="" textlink="">
      <xdr:nvSpPr>
        <xdr:cNvPr id="623" name="災害復旧費平均値テキスト">
          <a:extLst>
            <a:ext uri="{FF2B5EF4-FFF2-40B4-BE49-F238E27FC236}">
              <a16:creationId xmlns:a16="http://schemas.microsoft.com/office/drawing/2014/main" id="{00000000-0008-0000-0700-00006F020000}"/>
            </a:ext>
          </a:extLst>
        </xdr:cNvPr>
        <xdr:cNvSpPr txBox="1"/>
      </xdr:nvSpPr>
      <xdr:spPr>
        <a:xfrm>
          <a:off x="16370300" y="13148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95472</xdr:rowOff>
    </xdr:from>
    <xdr:to>
      <xdr:col>85</xdr:col>
      <xdr:colOff>177800</xdr:colOff>
      <xdr:row>78</xdr:row>
      <xdr:rowOff>25622</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6268700" y="1329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25400</xdr:rowOff>
    </xdr:from>
    <xdr:to>
      <xdr:col>81</xdr:col>
      <xdr:colOff>50800</xdr:colOff>
      <xdr:row>78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4592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102330</xdr:rowOff>
    </xdr:from>
    <xdr:to>
      <xdr:col>81</xdr:col>
      <xdr:colOff>101600</xdr:colOff>
      <xdr:row>78</xdr:row>
      <xdr:rowOff>32480</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5430500" y="1330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49007</xdr:rowOff>
    </xdr:from>
    <xdr:ext cx="378565"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5292017" y="1307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25400</xdr:rowOff>
    </xdr:from>
    <xdr:to>
      <xdr:col>76</xdr:col>
      <xdr:colOff>114300</xdr:colOff>
      <xdr:row>78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3703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105930</xdr:rowOff>
    </xdr:from>
    <xdr:to>
      <xdr:col>76</xdr:col>
      <xdr:colOff>165100</xdr:colOff>
      <xdr:row>78</xdr:row>
      <xdr:rowOff>36080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4541500" y="1330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52607</xdr:rowOff>
    </xdr:from>
    <xdr:ext cx="378565"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4403017" y="13082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122383</xdr:rowOff>
    </xdr:from>
    <xdr:to>
      <xdr:col>71</xdr:col>
      <xdr:colOff>177800</xdr:colOff>
      <xdr:row>78</xdr:row>
      <xdr:rowOff>25400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814300" y="13324033"/>
          <a:ext cx="889000" cy="74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105817</xdr:rowOff>
    </xdr:from>
    <xdr:to>
      <xdr:col>72</xdr:col>
      <xdr:colOff>38100</xdr:colOff>
      <xdr:row>78</xdr:row>
      <xdr:rowOff>35967</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3652500" y="133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52494</xdr:rowOff>
    </xdr:from>
    <xdr:ext cx="378565"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3514017" y="130826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70383</xdr:rowOff>
    </xdr:from>
    <xdr:to>
      <xdr:col>67</xdr:col>
      <xdr:colOff>101600</xdr:colOff>
      <xdr:row>77</xdr:row>
      <xdr:rowOff>533</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2763500" y="13100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17060</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579428" y="12875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146050</xdr:rowOff>
    </xdr:from>
    <xdr:to>
      <xdr:col>85</xdr:col>
      <xdr:colOff>177800</xdr:colOff>
      <xdr:row>78</xdr:row>
      <xdr:rowOff>76200</xdr:rowOff>
    </xdr:to>
    <xdr:sp macro="" textlink="">
      <xdr:nvSpPr>
        <xdr:cNvPr id="641" name="楕円 640">
          <a:extLst>
            <a:ext uri="{FF2B5EF4-FFF2-40B4-BE49-F238E27FC236}">
              <a16:creationId xmlns:a16="http://schemas.microsoft.com/office/drawing/2014/main" id="{00000000-0008-0000-0700-000081020000}"/>
            </a:ext>
          </a:extLst>
        </xdr:cNvPr>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73899</xdr:rowOff>
    </xdr:from>
    <xdr:ext cx="249299" cy="259045"/>
    <xdr:sp macro="" textlink="">
      <xdr:nvSpPr>
        <xdr:cNvPr id="642" name="災害復旧費該当値テキスト">
          <a:extLst>
            <a:ext uri="{FF2B5EF4-FFF2-40B4-BE49-F238E27FC236}">
              <a16:creationId xmlns:a16="http://schemas.microsoft.com/office/drawing/2014/main" id="{00000000-0008-0000-0700-000082020000}"/>
            </a:ext>
          </a:extLst>
        </xdr:cNvPr>
        <xdr:cNvSpPr txBox="1"/>
      </xdr:nvSpPr>
      <xdr:spPr>
        <a:xfrm>
          <a:off x="16370300" y="13275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146050</xdr:rowOff>
    </xdr:from>
    <xdr:to>
      <xdr:col>81</xdr:col>
      <xdr:colOff>101600</xdr:colOff>
      <xdr:row>78</xdr:row>
      <xdr:rowOff>76200</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5430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78</xdr:row>
      <xdr:rowOff>67327</xdr:rowOff>
    </xdr:from>
    <xdr:ext cx="249299"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356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71583</xdr:rowOff>
    </xdr:from>
    <xdr:to>
      <xdr:col>67</xdr:col>
      <xdr:colOff>101600</xdr:colOff>
      <xdr:row>78</xdr:row>
      <xdr:rowOff>1733</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2763500" y="13273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164310</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579428" y="13365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7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30581</xdr:rowOff>
    </xdr:from>
    <xdr:to>
      <xdr:col>85</xdr:col>
      <xdr:colOff>126364</xdr:colOff>
      <xdr:row>97</xdr:row>
      <xdr:rowOff>146120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flipV="1">
          <a:off x="16317595" y="15632531"/>
          <a:ext cx="1269" cy="1144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149947</xdr:rowOff>
    </xdr:from>
    <xdr:ext cx="534377" cy="259045"/>
    <xdr:sp macro="" textlink="">
      <xdr:nvSpPr>
        <xdr:cNvPr id="675" name="公債費最小値テキスト">
          <a:extLst>
            <a:ext uri="{FF2B5EF4-FFF2-40B4-BE49-F238E27FC236}">
              <a16:creationId xmlns:a16="http://schemas.microsoft.com/office/drawing/2014/main" id="{00000000-0008-0000-0700-0000A3020000}"/>
            </a:ext>
          </a:extLst>
        </xdr:cNvPr>
        <xdr:cNvSpPr txBox="1"/>
      </xdr:nvSpPr>
      <xdr:spPr>
        <a:xfrm>
          <a:off x="16370300" y="1678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146120</xdr:rowOff>
    </xdr:from>
    <xdr:to>
      <xdr:col>86</xdr:col>
      <xdr:colOff>25400</xdr:colOff>
      <xdr:row>97</xdr:row>
      <xdr:rowOff>146120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6776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148708</xdr:rowOff>
    </xdr:from>
    <xdr:ext cx="534377" cy="259045"/>
    <xdr:sp macro="" textlink="">
      <xdr:nvSpPr>
        <xdr:cNvPr id="677" name="公債費最大値テキスト">
          <a:extLst>
            <a:ext uri="{FF2B5EF4-FFF2-40B4-BE49-F238E27FC236}">
              <a16:creationId xmlns:a16="http://schemas.microsoft.com/office/drawing/2014/main" id="{00000000-0008-0000-0700-0000A5020000}"/>
            </a:ext>
          </a:extLst>
        </xdr:cNvPr>
        <xdr:cNvSpPr txBox="1"/>
      </xdr:nvSpPr>
      <xdr:spPr>
        <a:xfrm>
          <a:off x="16370300" y="1540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72,728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30581</xdr:rowOff>
    </xdr:from>
    <xdr:to>
      <xdr:col>86</xdr:col>
      <xdr:colOff>25400</xdr:colOff>
      <xdr:row>91</xdr:row>
      <xdr:rowOff>30581</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5632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87598</xdr:rowOff>
    </xdr:from>
    <xdr:to>
      <xdr:col>85</xdr:col>
      <xdr:colOff>127000</xdr:colOff>
      <xdr:row>96</xdr:row>
      <xdr:rowOff>91580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5481300" y="16546798"/>
          <a:ext cx="838200" cy="3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68763</xdr:rowOff>
    </xdr:from>
    <xdr:ext cx="534377" cy="259045"/>
    <xdr:sp macro="" textlink="">
      <xdr:nvSpPr>
        <xdr:cNvPr id="680" name="公債費平均値テキスト">
          <a:extLst>
            <a:ext uri="{FF2B5EF4-FFF2-40B4-BE49-F238E27FC236}">
              <a16:creationId xmlns:a16="http://schemas.microsoft.com/office/drawing/2014/main" id="{00000000-0008-0000-0700-0000A8020000}"/>
            </a:ext>
          </a:extLst>
        </xdr:cNvPr>
        <xdr:cNvSpPr txBox="1"/>
      </xdr:nvSpPr>
      <xdr:spPr>
        <a:xfrm>
          <a:off x="16370300" y="161850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45886</xdr:rowOff>
    </xdr:from>
    <xdr:to>
      <xdr:col>85</xdr:col>
      <xdr:colOff>177800</xdr:colOff>
      <xdr:row>95</xdr:row>
      <xdr:rowOff>147486</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6268700" y="16333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90856</xdr:rowOff>
    </xdr:from>
    <xdr:to>
      <xdr:col>81</xdr:col>
      <xdr:colOff>50800</xdr:colOff>
      <xdr:row>96</xdr:row>
      <xdr:rowOff>91580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4592300" y="16550056"/>
          <a:ext cx="889000" cy="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30435</xdr:rowOff>
    </xdr:from>
    <xdr:to>
      <xdr:col>81</xdr:col>
      <xdr:colOff>101600</xdr:colOff>
      <xdr:row>95</xdr:row>
      <xdr:rowOff>132035</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54305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148562</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5214111" y="1609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83883</xdr:rowOff>
    </xdr:from>
    <xdr:to>
      <xdr:col>76</xdr:col>
      <xdr:colOff>114300</xdr:colOff>
      <xdr:row>96</xdr:row>
      <xdr:rowOff>90856</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3703300" y="16543083"/>
          <a:ext cx="889000" cy="6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20453</xdr:rowOff>
    </xdr:from>
    <xdr:to>
      <xdr:col>76</xdr:col>
      <xdr:colOff>165100</xdr:colOff>
      <xdr:row>95</xdr:row>
      <xdr:rowOff>122053</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4541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138580</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4325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83883</xdr:rowOff>
    </xdr:from>
    <xdr:to>
      <xdr:col>71</xdr:col>
      <xdr:colOff>177800</xdr:colOff>
      <xdr:row>96</xdr:row>
      <xdr:rowOff>101333</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2814300" y="16543083"/>
          <a:ext cx="889000" cy="17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30798</xdr:rowOff>
    </xdr:from>
    <xdr:to>
      <xdr:col>72</xdr:col>
      <xdr:colOff>38100</xdr:colOff>
      <xdr:row>95</xdr:row>
      <xdr:rowOff>132398</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3652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148925</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3436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163309</xdr:rowOff>
    </xdr:from>
    <xdr:to>
      <xdr:col>67</xdr:col>
      <xdr:colOff>101600</xdr:colOff>
      <xdr:row>94</xdr:row>
      <xdr:rowOff>93459</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2763500" y="16108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109986</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547111" y="15883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36798</xdr:rowOff>
    </xdr:from>
    <xdr:to>
      <xdr:col>85</xdr:col>
      <xdr:colOff>177800</xdr:colOff>
      <xdr:row>96</xdr:row>
      <xdr:rowOff>138398</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6268700" y="16495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15225</xdr:rowOff>
    </xdr:from>
    <xdr:ext cx="534377" cy="259045"/>
    <xdr:sp macro="" textlink="">
      <xdr:nvSpPr>
        <xdr:cNvPr id="699" name="公債費該当値テキスト">
          <a:extLst>
            <a:ext uri="{FF2B5EF4-FFF2-40B4-BE49-F238E27FC236}">
              <a16:creationId xmlns:a16="http://schemas.microsoft.com/office/drawing/2014/main" id="{00000000-0008-0000-0700-0000BB020000}"/>
            </a:ext>
          </a:extLst>
        </xdr:cNvPr>
        <xdr:cNvSpPr txBox="1"/>
      </xdr:nvSpPr>
      <xdr:spPr>
        <a:xfrm>
          <a:off x="16370300" y="16474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40780</xdr:rowOff>
    </xdr:from>
    <xdr:to>
      <xdr:col>81</xdr:col>
      <xdr:colOff>101600</xdr:colOff>
      <xdr:row>96</xdr:row>
      <xdr:rowOff>142380</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5430500" y="1649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133507</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14111" y="16592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40056</xdr:rowOff>
    </xdr:from>
    <xdr:to>
      <xdr:col>76</xdr:col>
      <xdr:colOff>165100</xdr:colOff>
      <xdr:row>96</xdr:row>
      <xdr:rowOff>141656</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4541500" y="1649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132783</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591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33083</xdr:rowOff>
    </xdr:from>
    <xdr:to>
      <xdr:col>72</xdr:col>
      <xdr:colOff>38100</xdr:colOff>
      <xdr:row>96</xdr:row>
      <xdr:rowOff>134683</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3652500" y="16492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125810</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585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50533</xdr:rowOff>
    </xdr:from>
    <xdr:to>
      <xdr:col>67</xdr:col>
      <xdr:colOff>101600</xdr:colOff>
      <xdr:row>96</xdr:row>
      <xdr:rowOff>152133</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2763500" y="16509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143260</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602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諸支出金グラフ枠">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31801</xdr:rowOff>
    </xdr:from>
    <xdr:to>
      <xdr:col>116</xdr:col>
      <xdr:colOff>62864</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flipV="1">
          <a:off x="22159595" y="5175301"/>
          <a:ext cx="1269" cy="1479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158665</xdr:rowOff>
    </xdr:from>
    <xdr:ext cx="249299" cy="259045"/>
    <xdr:sp macro="" textlink="">
      <xdr:nvSpPr>
        <xdr:cNvPr id="730" name="諸支出金最小値テキスト">
          <a:extLst>
            <a:ext uri="{FF2B5EF4-FFF2-40B4-BE49-F238E27FC236}">
              <a16:creationId xmlns:a16="http://schemas.microsoft.com/office/drawing/2014/main" id="{00000000-0008-0000-0700-0000DA020000}"/>
            </a:ext>
          </a:extLst>
        </xdr:cNvPr>
        <xdr:cNvSpPr txBox="1"/>
      </xdr:nvSpPr>
      <xdr:spPr>
        <a:xfrm>
          <a:off x="22212300" y="6673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149928</xdr:rowOff>
    </xdr:from>
    <xdr:ext cx="469744" cy="259045"/>
    <xdr:sp macro="" textlink="">
      <xdr:nvSpPr>
        <xdr:cNvPr id="732" name="諸支出金最大値テキスト">
          <a:extLst>
            <a:ext uri="{FF2B5EF4-FFF2-40B4-BE49-F238E27FC236}">
              <a16:creationId xmlns:a16="http://schemas.microsoft.com/office/drawing/2014/main" id="{00000000-0008-0000-0700-0000DC020000}"/>
            </a:ext>
          </a:extLst>
        </xdr:cNvPr>
        <xdr:cNvSpPr txBox="1"/>
      </xdr:nvSpPr>
      <xdr:spPr>
        <a:xfrm>
          <a:off x="22212300" y="495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31801</xdr:rowOff>
    </xdr:from>
    <xdr:to>
      <xdr:col>116</xdr:col>
      <xdr:colOff>152400</xdr:colOff>
      <xdr:row>30</xdr:row>
      <xdr:rowOff>31801</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517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76115</xdr:rowOff>
    </xdr:from>
    <xdr:ext cx="378565" cy="259045"/>
    <xdr:sp macro="" textlink="">
      <xdr:nvSpPr>
        <xdr:cNvPr id="735" name="諸支出金平均値テキスト">
          <a:extLst>
            <a:ext uri="{FF2B5EF4-FFF2-40B4-BE49-F238E27FC236}">
              <a16:creationId xmlns:a16="http://schemas.microsoft.com/office/drawing/2014/main" id="{00000000-0008-0000-0700-0000DF020000}"/>
            </a:ext>
          </a:extLst>
        </xdr:cNvPr>
        <xdr:cNvSpPr txBox="1"/>
      </xdr:nvSpPr>
      <xdr:spPr>
        <a:xfrm>
          <a:off x="22212300" y="6419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53239</xdr:rowOff>
    </xdr:from>
    <xdr:to>
      <xdr:col>116</xdr:col>
      <xdr:colOff>114300</xdr:colOff>
      <xdr:row>38</xdr:row>
      <xdr:rowOff>154839</xdr:rowOff>
    </xdr:to>
    <xdr:sp macro=""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221107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49809</xdr:rowOff>
    </xdr:from>
    <xdr:to>
      <xdr:col>112</xdr:col>
      <xdr:colOff>38100</xdr:colOff>
      <xdr:row>38</xdr:row>
      <xdr:rowOff>151409</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1272500" y="656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167936</xdr:rowOff>
    </xdr:from>
    <xdr:ext cx="378565"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134017" y="6340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47523</xdr:rowOff>
    </xdr:from>
    <xdr:to>
      <xdr:col>107</xdr:col>
      <xdr:colOff>101600</xdr:colOff>
      <xdr:row>38</xdr:row>
      <xdr:rowOff>149123</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03835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165650</xdr:rowOff>
    </xdr:from>
    <xdr:ext cx="378565"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0245017" y="63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64668</xdr:rowOff>
    </xdr:from>
    <xdr:to>
      <xdr:col>102</xdr:col>
      <xdr:colOff>165100</xdr:colOff>
      <xdr:row>38</xdr:row>
      <xdr:rowOff>166268</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19494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11346</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9356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16891</xdr:rowOff>
    </xdr:from>
    <xdr:to>
      <xdr:col>98</xdr:col>
      <xdr:colOff>38100</xdr:colOff>
      <xdr:row>38</xdr:row>
      <xdr:rowOff>118491</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8605500" y="6531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135018</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8467017" y="63072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3" name="楕円 752">
          <a:extLst>
            <a:ext uri="{FF2B5EF4-FFF2-40B4-BE49-F238E27FC236}">
              <a16:creationId xmlns:a16="http://schemas.microsoft.com/office/drawing/2014/main" id="{00000000-0008-0000-0700-0000F1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31665</xdr:rowOff>
    </xdr:from>
    <xdr:ext cx="249299" cy="259045"/>
    <xdr:sp macro="" textlink="">
      <xdr:nvSpPr>
        <xdr:cNvPr id="754" name="諸支出金該当値テキスト">
          <a:extLst>
            <a:ext uri="{FF2B5EF4-FFF2-40B4-BE49-F238E27FC236}">
              <a16:creationId xmlns:a16="http://schemas.microsoft.com/office/drawing/2014/main" id="{00000000-0008-0000-0700-0000F2020000}"/>
            </a:ext>
          </a:extLst>
        </xdr:cNvPr>
        <xdr:cNvSpPr txBox="1"/>
      </xdr:nvSpPr>
      <xdr:spPr>
        <a:xfrm>
          <a:off x="22212300" y="6546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埼玉県平均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前年度繰上充用金グラフ枠">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9" name="前年度繰上充用金最小値テキスト">
          <a:extLst>
            <a:ext uri="{FF2B5EF4-FFF2-40B4-BE49-F238E27FC236}">
              <a16:creationId xmlns:a16="http://schemas.microsoft.com/office/drawing/2014/main" id="{00000000-0008-0000-0700-00000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1" name="前年度繰上充用金最大値テキスト">
          <a:extLst>
            <a:ext uri="{FF2B5EF4-FFF2-40B4-BE49-F238E27FC236}">
              <a16:creationId xmlns:a16="http://schemas.microsoft.com/office/drawing/2014/main" id="{00000000-0008-0000-0700-00000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4" name="前年度繰上充用金平均値テキスト">
          <a:extLst>
            <a:ext uri="{FF2B5EF4-FFF2-40B4-BE49-F238E27FC236}">
              <a16:creationId xmlns:a16="http://schemas.microsoft.com/office/drawing/2014/main" id="{00000000-0008-0000-0700-00001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楕円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3" name="前年度繰上充用金該当値テキスト">
          <a:extLst>
            <a:ext uri="{FF2B5EF4-FFF2-40B4-BE49-F238E27FC236}">
              <a16:creationId xmlns:a16="http://schemas.microsoft.com/office/drawing/2014/main" id="{00000000-0008-0000-0700-00002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2" name="正方形/長方形 811">
          <a:extLst>
            <a:ext uri="{FF2B5EF4-FFF2-40B4-BE49-F238E27FC236}">
              <a16:creationId xmlns:a16="http://schemas.microsoft.com/office/drawing/2014/main" id="{00000000-0008-0000-0700-00002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3" name="正方形/長方形 812">
          <a:extLst>
            <a:ext uri="{FF2B5EF4-FFF2-40B4-BE49-F238E27FC236}">
              <a16:creationId xmlns:a16="http://schemas.microsoft.com/office/drawing/2014/main" id="{00000000-0008-0000-0700-00002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前年度に比べて、商工費の住民一人当たりコストが＋</a:t>
          </a:r>
          <a:r>
            <a:rPr kumimoji="1" lang="en-US" altLang="ja-JP" sz="1100">
              <a:solidFill>
                <a:schemeClr val="dk1"/>
              </a:solidFill>
              <a:effectLst/>
              <a:latin typeface="+mn-lt"/>
              <a:ea typeface="+mn-ea"/>
              <a:cs typeface="+mn-cs"/>
            </a:rPr>
            <a:t>66.5</a:t>
          </a:r>
          <a:r>
            <a:rPr kumimoji="1" lang="ja-JP" altLang="ja-JP" sz="1100">
              <a:solidFill>
                <a:schemeClr val="dk1"/>
              </a:solidFill>
              <a:effectLst/>
              <a:latin typeface="+mn-lt"/>
              <a:ea typeface="+mn-ea"/>
              <a:cs typeface="+mn-cs"/>
            </a:rPr>
            <a:t>％となっている。主な要因としては、プレミアム付き電子商品券事業費補助金の皆増によるものである。</a:t>
          </a:r>
          <a:endParaRPr lang="ja-JP" altLang="ja-JP" sz="1400">
            <a:effectLst/>
          </a:endParaRPr>
        </a:p>
        <a:p>
          <a:r>
            <a:rPr kumimoji="1" lang="ja-JP" altLang="ja-JP" sz="1100">
              <a:solidFill>
                <a:schemeClr val="dk1"/>
              </a:solidFill>
              <a:effectLst/>
              <a:latin typeface="+mn-lt"/>
              <a:ea typeface="+mn-ea"/>
              <a:cs typeface="+mn-cs"/>
            </a:rPr>
            <a:t>　一方、土木費については前年度に比べ△</a:t>
          </a:r>
          <a:r>
            <a:rPr kumimoji="1" lang="en-US" altLang="ja-JP" sz="1100">
              <a:solidFill>
                <a:schemeClr val="dk1"/>
              </a:solidFill>
              <a:effectLst/>
              <a:latin typeface="+mn-lt"/>
              <a:ea typeface="+mn-ea"/>
              <a:cs typeface="+mn-cs"/>
            </a:rPr>
            <a:t>17.6%</a:t>
          </a:r>
          <a:r>
            <a:rPr kumimoji="1" lang="ja-JP" altLang="ja-JP" sz="1100">
              <a:solidFill>
                <a:schemeClr val="dk1"/>
              </a:solidFill>
              <a:effectLst/>
              <a:latin typeface="+mn-lt"/>
              <a:ea typeface="+mn-ea"/>
              <a:cs typeface="+mn-cs"/>
            </a:rPr>
            <a:t>となるが、鶴瀬駅東口駅前広場整備工事の皆減と浸水対策事業維持管理工事の減が主な要因となっている。</a:t>
          </a:r>
          <a:endParaRPr lang="ja-JP" altLang="ja-JP" sz="1400">
            <a:effectLst/>
          </a:endParaRPr>
        </a:p>
        <a:p>
          <a:r>
            <a:rPr kumimoji="1" lang="ja-JP" altLang="ja-JP" sz="1100">
              <a:solidFill>
                <a:schemeClr val="dk1"/>
              </a:solidFill>
              <a:effectLst/>
              <a:latin typeface="+mn-lt"/>
              <a:ea typeface="+mn-ea"/>
              <a:cs typeface="+mn-cs"/>
            </a:rPr>
            <a:t>　歳出総額に対する一人当たりのコストは</a:t>
          </a:r>
          <a:r>
            <a:rPr lang="en-US" altLang="ja-JP" sz="1100">
              <a:solidFill>
                <a:schemeClr val="dk1"/>
              </a:solidFill>
              <a:effectLst/>
              <a:latin typeface="+mn-lt"/>
              <a:ea typeface="+mn-ea"/>
              <a:cs typeface="+mn-cs"/>
            </a:rPr>
            <a:t>374,955</a:t>
          </a:r>
          <a:r>
            <a:rPr lang="ja-JP" altLang="ja-JP" sz="1100">
              <a:solidFill>
                <a:schemeClr val="dk1"/>
              </a:solidFill>
              <a:effectLst/>
              <a:latin typeface="+mn-lt"/>
              <a:ea typeface="+mn-ea"/>
              <a:cs typeface="+mn-cs"/>
            </a:rPr>
            <a:t>円</a:t>
          </a:r>
          <a:r>
            <a:rPr kumimoji="1" lang="ja-JP" altLang="ja-JP" sz="1100">
              <a:solidFill>
                <a:schemeClr val="dk1"/>
              </a:solidFill>
              <a:effectLst/>
              <a:latin typeface="+mn-lt"/>
              <a:ea typeface="+mn-ea"/>
              <a:cs typeface="+mn-cs"/>
            </a:rPr>
            <a:t>となっており、前年度に比べて</a:t>
          </a:r>
          <a:r>
            <a:rPr kumimoji="1" lang="en-US" altLang="ja-JP" sz="1100">
              <a:solidFill>
                <a:schemeClr val="dk1"/>
              </a:solidFill>
              <a:effectLst/>
              <a:latin typeface="+mn-lt"/>
              <a:ea typeface="+mn-ea"/>
              <a:cs typeface="+mn-cs"/>
            </a:rPr>
            <a:t>+23,924</a:t>
          </a:r>
          <a:r>
            <a:rPr kumimoji="1" lang="ja-JP" altLang="ja-JP" sz="1100">
              <a:solidFill>
                <a:schemeClr val="dk1"/>
              </a:solidFill>
              <a:effectLst/>
              <a:latin typeface="+mn-lt"/>
              <a:ea typeface="+mn-ea"/>
              <a:cs typeface="+mn-cs"/>
            </a:rPr>
            <a:t>円となった。適正な予算執行となるよう引き続き注視していく。</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埼玉県富士見市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財政調整基金は、令和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年度決算確定に伴い発生した決算剰余金の</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分の</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である約</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9,000</a:t>
          </a:r>
          <a:r>
            <a:rPr kumimoji="1" lang="ja-JP" altLang="ja-JP" sz="1100">
              <a:solidFill>
                <a:schemeClr val="dk1"/>
              </a:solidFill>
              <a:effectLst/>
              <a:latin typeface="+mn-lt"/>
              <a:ea typeface="+mn-ea"/>
              <a:cs typeface="+mn-cs"/>
            </a:rPr>
            <a:t>万円を積み立てたが、歳入歳出の決算見合いや後年度の財政需要等を考慮した結果、</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億円の取崩しを行った。財政調整基金比率は前年度よりマイナスと</a:t>
          </a:r>
          <a:r>
            <a:rPr kumimoji="1" lang="ja-JP" altLang="en-US" sz="1100">
              <a:solidFill>
                <a:schemeClr val="dk1"/>
              </a:solidFill>
              <a:effectLst/>
              <a:latin typeface="+mn-lt"/>
              <a:ea typeface="+mn-ea"/>
              <a:cs typeface="+mn-cs"/>
            </a:rPr>
            <a:t>な</a:t>
          </a:r>
          <a:r>
            <a:rPr kumimoji="1" lang="ja-JP" altLang="ja-JP" sz="1100">
              <a:solidFill>
                <a:schemeClr val="dk1"/>
              </a:solidFill>
              <a:effectLst/>
              <a:latin typeface="+mn-lt"/>
              <a:ea typeface="+mn-ea"/>
              <a:cs typeface="+mn-cs"/>
            </a:rPr>
            <a:t>り、直近</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ヵ年において最も低い数値となった。実質収支比率は、実質単年度収支の比率が大きくプラスとなっていることが示すとおり、算出に用いる分子の実質収支額が前年度比で約</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9,000</a:t>
          </a:r>
          <a:r>
            <a:rPr kumimoji="1" lang="ja-JP" altLang="ja-JP" sz="1100">
              <a:solidFill>
                <a:schemeClr val="dk1"/>
              </a:solidFill>
              <a:effectLst/>
              <a:latin typeface="+mn-lt"/>
              <a:ea typeface="+mn-ea"/>
              <a:cs typeface="+mn-cs"/>
            </a:rPr>
            <a:t>万円増加したことで上がり、直近の５カ年で２番目に高い数値となった。</a:t>
          </a:r>
          <a:endParaRPr lang="ja-JP" altLang="ja-JP" sz="1400">
            <a:effectLst/>
          </a:endParaRPr>
        </a:p>
        <a:p>
          <a:r>
            <a:rPr kumimoji="1" lang="ja-JP" altLang="ja-JP" sz="1100">
              <a:solidFill>
                <a:schemeClr val="dk1"/>
              </a:solidFill>
              <a:effectLst/>
              <a:latin typeface="+mn-lt"/>
              <a:ea typeface="+mn-ea"/>
              <a:cs typeface="+mn-cs"/>
            </a:rPr>
            <a:t>　今後も、「健全な財政運営に関する条例」に基づき設定した財政調整基金比率の目標値を維持できるよう努める。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埼玉県富士見市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各会計ともすべて黒字となっており、健全な財政状態を維持している。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43814684</v>
      </c>
      <c r="BO4" s="371"/>
      <c r="BP4" s="371"/>
      <c r="BQ4" s="371"/>
      <c r="BR4" s="371"/>
      <c r="BS4" s="371"/>
      <c r="BT4" s="371"/>
      <c r="BU4" s="372"/>
      <c r="BV4" s="370">
        <v>40961534</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4.2</v>
      </c>
      <c r="CU4" s="377"/>
      <c r="CV4" s="377"/>
      <c r="CW4" s="377"/>
      <c r="CX4" s="377"/>
      <c r="CY4" s="377"/>
      <c r="CZ4" s="377"/>
      <c r="DA4" s="378"/>
      <c r="DB4" s="376">
        <v>3.5</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42521351</v>
      </c>
      <c r="BO5" s="408"/>
      <c r="BP5" s="408"/>
      <c r="BQ5" s="408"/>
      <c r="BR5" s="408"/>
      <c r="BS5" s="408"/>
      <c r="BT5" s="408"/>
      <c r="BU5" s="409"/>
      <c r="BV5" s="407">
        <v>39717445</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94.7</v>
      </c>
      <c r="CU5" s="405"/>
      <c r="CV5" s="405"/>
      <c r="CW5" s="405"/>
      <c r="CX5" s="405"/>
      <c r="CY5" s="405"/>
      <c r="CZ5" s="405"/>
      <c r="DA5" s="406"/>
      <c r="DB5" s="404">
        <v>93.9</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1293333</v>
      </c>
      <c r="BO6" s="408"/>
      <c r="BP6" s="408"/>
      <c r="BQ6" s="408"/>
      <c r="BR6" s="408"/>
      <c r="BS6" s="408"/>
      <c r="BT6" s="408"/>
      <c r="BU6" s="409"/>
      <c r="BV6" s="407">
        <v>1244089</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95.1</v>
      </c>
      <c r="CU6" s="445"/>
      <c r="CV6" s="445"/>
      <c r="CW6" s="445"/>
      <c r="CX6" s="445"/>
      <c r="CY6" s="445"/>
      <c r="CZ6" s="445"/>
      <c r="DA6" s="446"/>
      <c r="DB6" s="444">
        <v>94.9</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101</v>
      </c>
      <c r="AV7" s="440"/>
      <c r="AW7" s="440"/>
      <c r="AX7" s="440"/>
      <c r="AY7" s="441" t="s">
        <v>102</v>
      </c>
      <c r="AZ7" s="442"/>
      <c r="BA7" s="442"/>
      <c r="BB7" s="442"/>
      <c r="BC7" s="442"/>
      <c r="BD7" s="442"/>
      <c r="BE7" s="442"/>
      <c r="BF7" s="442"/>
      <c r="BG7" s="442"/>
      <c r="BH7" s="442"/>
      <c r="BI7" s="442"/>
      <c r="BJ7" s="442"/>
      <c r="BK7" s="442"/>
      <c r="BL7" s="442"/>
      <c r="BM7" s="443"/>
      <c r="BN7" s="407">
        <v>317652</v>
      </c>
      <c r="BO7" s="408"/>
      <c r="BP7" s="408"/>
      <c r="BQ7" s="408"/>
      <c r="BR7" s="408"/>
      <c r="BS7" s="408"/>
      <c r="BT7" s="408"/>
      <c r="BU7" s="409"/>
      <c r="BV7" s="407">
        <v>458727</v>
      </c>
      <c r="BW7" s="408"/>
      <c r="BX7" s="408"/>
      <c r="BY7" s="408"/>
      <c r="BZ7" s="408"/>
      <c r="CA7" s="408"/>
      <c r="CB7" s="408"/>
      <c r="CC7" s="409"/>
      <c r="CD7" s="410" t="s">
        <v>103</v>
      </c>
      <c r="CE7" s="411"/>
      <c r="CF7" s="411"/>
      <c r="CG7" s="411"/>
      <c r="CH7" s="411"/>
      <c r="CI7" s="411"/>
      <c r="CJ7" s="411"/>
      <c r="CK7" s="411"/>
      <c r="CL7" s="411"/>
      <c r="CM7" s="411"/>
      <c r="CN7" s="411"/>
      <c r="CO7" s="411"/>
      <c r="CP7" s="411"/>
      <c r="CQ7" s="411"/>
      <c r="CR7" s="411"/>
      <c r="CS7" s="412"/>
      <c r="CT7" s="407">
        <v>23066565</v>
      </c>
      <c r="CU7" s="408"/>
      <c r="CV7" s="408"/>
      <c r="CW7" s="408"/>
      <c r="CX7" s="408"/>
      <c r="CY7" s="408"/>
      <c r="CZ7" s="408"/>
      <c r="DA7" s="409"/>
      <c r="DB7" s="407">
        <v>22405999</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104</v>
      </c>
      <c r="AN8" s="437"/>
      <c r="AO8" s="437"/>
      <c r="AP8" s="437"/>
      <c r="AQ8" s="437"/>
      <c r="AR8" s="437"/>
      <c r="AS8" s="437"/>
      <c r="AT8" s="438"/>
      <c r="AU8" s="439" t="s">
        <v>90</v>
      </c>
      <c r="AV8" s="440"/>
      <c r="AW8" s="440"/>
      <c r="AX8" s="440"/>
      <c r="AY8" s="441" t="s">
        <v>105</v>
      </c>
      <c r="AZ8" s="442"/>
      <c r="BA8" s="442"/>
      <c r="BB8" s="442"/>
      <c r="BC8" s="442"/>
      <c r="BD8" s="442"/>
      <c r="BE8" s="442"/>
      <c r="BF8" s="442"/>
      <c r="BG8" s="442"/>
      <c r="BH8" s="442"/>
      <c r="BI8" s="442"/>
      <c r="BJ8" s="442"/>
      <c r="BK8" s="442"/>
      <c r="BL8" s="442"/>
      <c r="BM8" s="443"/>
      <c r="BN8" s="407">
        <v>975681</v>
      </c>
      <c r="BO8" s="408"/>
      <c r="BP8" s="408"/>
      <c r="BQ8" s="408"/>
      <c r="BR8" s="408"/>
      <c r="BS8" s="408"/>
      <c r="BT8" s="408"/>
      <c r="BU8" s="409"/>
      <c r="BV8" s="407">
        <v>785362</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0.78</v>
      </c>
      <c r="CU8" s="448"/>
      <c r="CV8" s="448"/>
      <c r="CW8" s="448"/>
      <c r="CX8" s="448"/>
      <c r="CY8" s="448"/>
      <c r="CZ8" s="448"/>
      <c r="DA8" s="449"/>
      <c r="DB8" s="447">
        <v>0.78</v>
      </c>
      <c r="DC8" s="448"/>
      <c r="DD8" s="448"/>
      <c r="DE8" s="448"/>
      <c r="DF8" s="448"/>
      <c r="DG8" s="448"/>
      <c r="DH8" s="448"/>
      <c r="DI8" s="449"/>
    </row>
    <row r="9" spans="1:119" ht="18.75" customHeight="1" thickBot="1" x14ac:dyDescent="0.2">
      <c r="A9" s="169"/>
      <c r="B9" s="401" t="s">
        <v>107</v>
      </c>
      <c r="C9" s="402"/>
      <c r="D9" s="402"/>
      <c r="E9" s="402"/>
      <c r="F9" s="402"/>
      <c r="G9" s="402"/>
      <c r="H9" s="402"/>
      <c r="I9" s="402"/>
      <c r="J9" s="402"/>
      <c r="K9" s="450"/>
      <c r="L9" s="451" t="s">
        <v>108</v>
      </c>
      <c r="M9" s="452"/>
      <c r="N9" s="452"/>
      <c r="O9" s="452"/>
      <c r="P9" s="452"/>
      <c r="Q9" s="453"/>
      <c r="R9" s="454">
        <v>111859</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190319</v>
      </c>
      <c r="BO9" s="408"/>
      <c r="BP9" s="408"/>
      <c r="BQ9" s="408"/>
      <c r="BR9" s="408"/>
      <c r="BS9" s="408"/>
      <c r="BT9" s="408"/>
      <c r="BU9" s="409"/>
      <c r="BV9" s="407">
        <v>-106864</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9.9</v>
      </c>
      <c r="CU9" s="405"/>
      <c r="CV9" s="405"/>
      <c r="CW9" s="405"/>
      <c r="CX9" s="405"/>
      <c r="CY9" s="405"/>
      <c r="CZ9" s="405"/>
      <c r="DA9" s="406"/>
      <c r="DB9" s="404">
        <v>10.199999999999999</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113</v>
      </c>
      <c r="M10" s="437"/>
      <c r="N10" s="437"/>
      <c r="O10" s="437"/>
      <c r="P10" s="437"/>
      <c r="Q10" s="438"/>
      <c r="R10" s="458">
        <v>108102</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1128</v>
      </c>
      <c r="BO10" s="408"/>
      <c r="BP10" s="408"/>
      <c r="BQ10" s="408"/>
      <c r="BR10" s="408"/>
      <c r="BS10" s="408"/>
      <c r="BT10" s="408"/>
      <c r="BU10" s="409"/>
      <c r="BV10" s="407">
        <v>1692</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113404</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800000</v>
      </c>
      <c r="BO12" s="408"/>
      <c r="BP12" s="408"/>
      <c r="BQ12" s="408"/>
      <c r="BR12" s="408"/>
      <c r="BS12" s="408"/>
      <c r="BT12" s="408"/>
      <c r="BU12" s="409"/>
      <c r="BV12" s="407">
        <v>800000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109816</v>
      </c>
      <c r="S13" s="492"/>
      <c r="T13" s="492"/>
      <c r="U13" s="492"/>
      <c r="V13" s="493"/>
      <c r="W13" s="423" t="s">
        <v>131</v>
      </c>
      <c r="X13" s="424"/>
      <c r="Y13" s="424"/>
      <c r="Z13" s="424"/>
      <c r="AA13" s="424"/>
      <c r="AB13" s="414"/>
      <c r="AC13" s="458">
        <v>683</v>
      </c>
      <c r="AD13" s="459"/>
      <c r="AE13" s="459"/>
      <c r="AF13" s="459"/>
      <c r="AG13" s="501"/>
      <c r="AH13" s="458">
        <v>675</v>
      </c>
      <c r="AI13" s="459"/>
      <c r="AJ13" s="459"/>
      <c r="AK13" s="459"/>
      <c r="AL13" s="460"/>
      <c r="AM13" s="436" t="s">
        <v>132</v>
      </c>
      <c r="AN13" s="437"/>
      <c r="AO13" s="437"/>
      <c r="AP13" s="437"/>
      <c r="AQ13" s="437"/>
      <c r="AR13" s="437"/>
      <c r="AS13" s="437"/>
      <c r="AT13" s="438"/>
      <c r="AU13" s="439" t="s">
        <v>101</v>
      </c>
      <c r="AV13" s="440"/>
      <c r="AW13" s="440"/>
      <c r="AX13" s="440"/>
      <c r="AY13" s="441" t="s">
        <v>133</v>
      </c>
      <c r="AZ13" s="442"/>
      <c r="BA13" s="442"/>
      <c r="BB13" s="442"/>
      <c r="BC13" s="442"/>
      <c r="BD13" s="442"/>
      <c r="BE13" s="442"/>
      <c r="BF13" s="442"/>
      <c r="BG13" s="442"/>
      <c r="BH13" s="442"/>
      <c r="BI13" s="442"/>
      <c r="BJ13" s="442"/>
      <c r="BK13" s="442"/>
      <c r="BL13" s="442"/>
      <c r="BM13" s="443"/>
      <c r="BN13" s="407">
        <v>-608553</v>
      </c>
      <c r="BO13" s="408"/>
      <c r="BP13" s="408"/>
      <c r="BQ13" s="408"/>
      <c r="BR13" s="408"/>
      <c r="BS13" s="408"/>
      <c r="BT13" s="408"/>
      <c r="BU13" s="409"/>
      <c r="BV13" s="407">
        <v>-905172</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3.3</v>
      </c>
      <c r="CU13" s="405"/>
      <c r="CV13" s="405"/>
      <c r="CW13" s="405"/>
      <c r="CX13" s="405"/>
      <c r="CY13" s="405"/>
      <c r="CZ13" s="405"/>
      <c r="DA13" s="406"/>
      <c r="DB13" s="404">
        <v>3</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113145</v>
      </c>
      <c r="S14" s="492"/>
      <c r="T14" s="492"/>
      <c r="U14" s="492"/>
      <c r="V14" s="493"/>
      <c r="W14" s="397"/>
      <c r="X14" s="398"/>
      <c r="Y14" s="398"/>
      <c r="Z14" s="398"/>
      <c r="AA14" s="398"/>
      <c r="AB14" s="387"/>
      <c r="AC14" s="494">
        <v>1.4</v>
      </c>
      <c r="AD14" s="495"/>
      <c r="AE14" s="495"/>
      <c r="AF14" s="495"/>
      <c r="AG14" s="496"/>
      <c r="AH14" s="494">
        <v>1.4</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109937</v>
      </c>
      <c r="S15" s="492"/>
      <c r="T15" s="492"/>
      <c r="U15" s="492"/>
      <c r="V15" s="493"/>
      <c r="W15" s="423" t="s">
        <v>137</v>
      </c>
      <c r="X15" s="424"/>
      <c r="Y15" s="424"/>
      <c r="Z15" s="424"/>
      <c r="AA15" s="424"/>
      <c r="AB15" s="414"/>
      <c r="AC15" s="458">
        <v>9971</v>
      </c>
      <c r="AD15" s="459"/>
      <c r="AE15" s="459"/>
      <c r="AF15" s="459"/>
      <c r="AG15" s="501"/>
      <c r="AH15" s="458">
        <v>10894</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14681534</v>
      </c>
      <c r="BO15" s="371"/>
      <c r="BP15" s="371"/>
      <c r="BQ15" s="371"/>
      <c r="BR15" s="371"/>
      <c r="BS15" s="371"/>
      <c r="BT15" s="371"/>
      <c r="BU15" s="372"/>
      <c r="BV15" s="370">
        <v>14296280</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20.399999999999999</v>
      </c>
      <c r="AD16" s="495"/>
      <c r="AE16" s="495"/>
      <c r="AF16" s="495"/>
      <c r="AG16" s="496"/>
      <c r="AH16" s="494">
        <v>22.9</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18985229</v>
      </c>
      <c r="BO16" s="408"/>
      <c r="BP16" s="408"/>
      <c r="BQ16" s="408"/>
      <c r="BR16" s="408"/>
      <c r="BS16" s="408"/>
      <c r="BT16" s="408"/>
      <c r="BU16" s="409"/>
      <c r="BV16" s="407">
        <v>18315895</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38227</v>
      </c>
      <c r="AD17" s="459"/>
      <c r="AE17" s="459"/>
      <c r="AF17" s="459"/>
      <c r="AG17" s="501"/>
      <c r="AH17" s="458">
        <v>36079</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18649889</v>
      </c>
      <c r="BO17" s="408"/>
      <c r="BP17" s="408"/>
      <c r="BQ17" s="408"/>
      <c r="BR17" s="408"/>
      <c r="BS17" s="408"/>
      <c r="BT17" s="408"/>
      <c r="BU17" s="409"/>
      <c r="BV17" s="407">
        <v>18147595</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32" t="s">
        <v>147</v>
      </c>
      <c r="C18" s="450"/>
      <c r="D18" s="450"/>
      <c r="E18" s="533"/>
      <c r="F18" s="533"/>
      <c r="G18" s="533"/>
      <c r="H18" s="533"/>
      <c r="I18" s="533"/>
      <c r="J18" s="533"/>
      <c r="K18" s="533"/>
      <c r="L18" s="534">
        <v>19.77</v>
      </c>
      <c r="M18" s="534"/>
      <c r="N18" s="534"/>
      <c r="O18" s="534"/>
      <c r="P18" s="534"/>
      <c r="Q18" s="534"/>
      <c r="R18" s="535"/>
      <c r="S18" s="535"/>
      <c r="T18" s="535"/>
      <c r="U18" s="535"/>
      <c r="V18" s="536"/>
      <c r="W18" s="425"/>
      <c r="X18" s="426"/>
      <c r="Y18" s="426"/>
      <c r="Z18" s="426"/>
      <c r="AA18" s="426"/>
      <c r="AB18" s="417"/>
      <c r="AC18" s="537">
        <v>78.2</v>
      </c>
      <c r="AD18" s="538"/>
      <c r="AE18" s="538"/>
      <c r="AF18" s="538"/>
      <c r="AG18" s="539"/>
      <c r="AH18" s="537">
        <v>75.7</v>
      </c>
      <c r="AI18" s="538"/>
      <c r="AJ18" s="538"/>
      <c r="AK18" s="538"/>
      <c r="AL18" s="540"/>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22551110</v>
      </c>
      <c r="BO18" s="408"/>
      <c r="BP18" s="408"/>
      <c r="BQ18" s="408"/>
      <c r="BR18" s="408"/>
      <c r="BS18" s="408"/>
      <c r="BT18" s="408"/>
      <c r="BU18" s="409"/>
      <c r="BV18" s="407">
        <v>21421462</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32" t="s">
        <v>149</v>
      </c>
      <c r="C19" s="450"/>
      <c r="D19" s="450"/>
      <c r="E19" s="533"/>
      <c r="F19" s="533"/>
      <c r="G19" s="533"/>
      <c r="H19" s="533"/>
      <c r="I19" s="533"/>
      <c r="J19" s="533"/>
      <c r="K19" s="533"/>
      <c r="L19" s="541">
        <v>5658</v>
      </c>
      <c r="M19" s="541"/>
      <c r="N19" s="541"/>
      <c r="O19" s="541"/>
      <c r="P19" s="541"/>
      <c r="Q19" s="541"/>
      <c r="R19" s="542"/>
      <c r="S19" s="542"/>
      <c r="T19" s="542"/>
      <c r="U19" s="542"/>
      <c r="V19" s="543"/>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28288961</v>
      </c>
      <c r="BO19" s="408"/>
      <c r="BP19" s="408"/>
      <c r="BQ19" s="408"/>
      <c r="BR19" s="408"/>
      <c r="BS19" s="408"/>
      <c r="BT19" s="408"/>
      <c r="BU19" s="409"/>
      <c r="BV19" s="407">
        <v>27079080</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32" t="s">
        <v>151</v>
      </c>
      <c r="C20" s="450"/>
      <c r="D20" s="450"/>
      <c r="E20" s="533"/>
      <c r="F20" s="533"/>
      <c r="G20" s="533"/>
      <c r="H20" s="533"/>
      <c r="I20" s="533"/>
      <c r="J20" s="533"/>
      <c r="K20" s="533"/>
      <c r="L20" s="541">
        <v>50979</v>
      </c>
      <c r="M20" s="541"/>
      <c r="N20" s="541"/>
      <c r="O20" s="541"/>
      <c r="P20" s="541"/>
      <c r="Q20" s="541"/>
      <c r="R20" s="542"/>
      <c r="S20" s="542"/>
      <c r="T20" s="542"/>
      <c r="U20" s="542"/>
      <c r="V20" s="543"/>
      <c r="W20" s="425"/>
      <c r="X20" s="426"/>
      <c r="Y20" s="426"/>
      <c r="Z20" s="426"/>
      <c r="AA20" s="426"/>
      <c r="AB20" s="426"/>
      <c r="AC20" s="544"/>
      <c r="AD20" s="544"/>
      <c r="AE20" s="544"/>
      <c r="AF20" s="544"/>
      <c r="AG20" s="544"/>
      <c r="AH20" s="544"/>
      <c r="AI20" s="544"/>
      <c r="AJ20" s="544"/>
      <c r="AK20" s="544"/>
      <c r="AL20" s="545"/>
      <c r="AM20" s="546"/>
      <c r="AN20" s="462"/>
      <c r="AO20" s="462"/>
      <c r="AP20" s="462"/>
      <c r="AQ20" s="462"/>
      <c r="AR20" s="462"/>
      <c r="AS20" s="462"/>
      <c r="AT20" s="463"/>
      <c r="AU20" s="547"/>
      <c r="AV20" s="548"/>
      <c r="AW20" s="548"/>
      <c r="AX20" s="549"/>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23" t="s">
        <v>152</v>
      </c>
      <c r="C21" s="524"/>
      <c r="D21" s="524"/>
      <c r="E21" s="524"/>
      <c r="F21" s="524"/>
      <c r="G21" s="524"/>
      <c r="H21" s="524"/>
      <c r="I21" s="524"/>
      <c r="J21" s="524"/>
      <c r="K21" s="524"/>
      <c r="L21" s="524"/>
      <c r="M21" s="524"/>
      <c r="N21" s="524"/>
      <c r="O21" s="524"/>
      <c r="P21" s="524"/>
      <c r="Q21" s="524"/>
      <c r="R21" s="524"/>
      <c r="S21" s="524"/>
      <c r="T21" s="524"/>
      <c r="U21" s="524"/>
      <c r="V21" s="524"/>
      <c r="W21" s="524"/>
      <c r="X21" s="524"/>
      <c r="Y21" s="524"/>
      <c r="Z21" s="524"/>
      <c r="AA21" s="524"/>
      <c r="AB21" s="524"/>
      <c r="AC21" s="524"/>
      <c r="AD21" s="524"/>
      <c r="AE21" s="524"/>
      <c r="AF21" s="524"/>
      <c r="AG21" s="524"/>
      <c r="AH21" s="524"/>
      <c r="AI21" s="524"/>
      <c r="AJ21" s="524"/>
      <c r="AK21" s="524"/>
      <c r="AL21" s="524"/>
      <c r="AM21" s="524"/>
      <c r="AN21" s="524"/>
      <c r="AO21" s="524"/>
      <c r="AP21" s="524"/>
      <c r="AQ21" s="524"/>
      <c r="AR21" s="524"/>
      <c r="AS21" s="524"/>
      <c r="AT21" s="524"/>
      <c r="AU21" s="524"/>
      <c r="AV21" s="524"/>
      <c r="AW21" s="524"/>
      <c r="AX21" s="525"/>
      <c r="AY21" s="526"/>
      <c r="AZ21" s="527"/>
      <c r="BA21" s="527"/>
      <c r="BB21" s="527"/>
      <c r="BC21" s="527"/>
      <c r="BD21" s="527"/>
      <c r="BE21" s="527"/>
      <c r="BF21" s="527"/>
      <c r="BG21" s="527"/>
      <c r="BH21" s="527"/>
      <c r="BI21" s="527"/>
      <c r="BJ21" s="527"/>
      <c r="BK21" s="527"/>
      <c r="BL21" s="527"/>
      <c r="BM21" s="528"/>
      <c r="BN21" s="529"/>
      <c r="BO21" s="530"/>
      <c r="BP21" s="530"/>
      <c r="BQ21" s="530"/>
      <c r="BR21" s="530"/>
      <c r="BS21" s="530"/>
      <c r="BT21" s="530"/>
      <c r="BU21" s="531"/>
      <c r="BV21" s="529"/>
      <c r="BW21" s="530"/>
      <c r="BX21" s="530"/>
      <c r="BY21" s="530"/>
      <c r="BZ21" s="530"/>
      <c r="CA21" s="530"/>
      <c r="CB21" s="530"/>
      <c r="CC21" s="531"/>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23476224</v>
      </c>
      <c r="BO22" s="371"/>
      <c r="BP22" s="371"/>
      <c r="BQ22" s="371"/>
      <c r="BR22" s="371"/>
      <c r="BS22" s="371"/>
      <c r="BT22" s="371"/>
      <c r="BU22" s="372"/>
      <c r="BV22" s="370">
        <v>24045676</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15699599</v>
      </c>
      <c r="BO23" s="408"/>
      <c r="BP23" s="408"/>
      <c r="BQ23" s="408"/>
      <c r="BR23" s="408"/>
      <c r="BS23" s="408"/>
      <c r="BT23" s="408"/>
      <c r="BU23" s="409"/>
      <c r="BV23" s="407">
        <v>16818830</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161</v>
      </c>
      <c r="F24" s="437"/>
      <c r="G24" s="437"/>
      <c r="H24" s="437"/>
      <c r="I24" s="437"/>
      <c r="J24" s="437"/>
      <c r="K24" s="438"/>
      <c r="L24" s="458">
        <v>1</v>
      </c>
      <c r="M24" s="459"/>
      <c r="N24" s="459"/>
      <c r="O24" s="459"/>
      <c r="P24" s="501"/>
      <c r="Q24" s="458">
        <v>9110</v>
      </c>
      <c r="R24" s="459"/>
      <c r="S24" s="459"/>
      <c r="T24" s="459"/>
      <c r="U24" s="459"/>
      <c r="V24" s="501"/>
      <c r="W24" s="553"/>
      <c r="X24" s="554"/>
      <c r="Y24" s="555"/>
      <c r="Z24" s="457" t="s">
        <v>162</v>
      </c>
      <c r="AA24" s="437"/>
      <c r="AB24" s="437"/>
      <c r="AC24" s="437"/>
      <c r="AD24" s="437"/>
      <c r="AE24" s="437"/>
      <c r="AF24" s="437"/>
      <c r="AG24" s="438"/>
      <c r="AH24" s="458">
        <v>542</v>
      </c>
      <c r="AI24" s="459"/>
      <c r="AJ24" s="459"/>
      <c r="AK24" s="459"/>
      <c r="AL24" s="501"/>
      <c r="AM24" s="458">
        <v>1665024</v>
      </c>
      <c r="AN24" s="459"/>
      <c r="AO24" s="459"/>
      <c r="AP24" s="459"/>
      <c r="AQ24" s="459"/>
      <c r="AR24" s="501"/>
      <c r="AS24" s="458">
        <v>3072</v>
      </c>
      <c r="AT24" s="459"/>
      <c r="AU24" s="459"/>
      <c r="AV24" s="459"/>
      <c r="AW24" s="459"/>
      <c r="AX24" s="460"/>
      <c r="AY24" s="526" t="s">
        <v>163</v>
      </c>
      <c r="AZ24" s="527"/>
      <c r="BA24" s="527"/>
      <c r="BB24" s="527"/>
      <c r="BC24" s="527"/>
      <c r="BD24" s="527"/>
      <c r="BE24" s="527"/>
      <c r="BF24" s="527"/>
      <c r="BG24" s="527"/>
      <c r="BH24" s="527"/>
      <c r="BI24" s="527"/>
      <c r="BJ24" s="527"/>
      <c r="BK24" s="527"/>
      <c r="BL24" s="527"/>
      <c r="BM24" s="528"/>
      <c r="BN24" s="407">
        <v>12841890</v>
      </c>
      <c r="BO24" s="408"/>
      <c r="BP24" s="408"/>
      <c r="BQ24" s="408"/>
      <c r="BR24" s="408"/>
      <c r="BS24" s="408"/>
      <c r="BT24" s="408"/>
      <c r="BU24" s="409"/>
      <c r="BV24" s="407">
        <v>12418589</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164</v>
      </c>
      <c r="F25" s="437"/>
      <c r="G25" s="437"/>
      <c r="H25" s="437"/>
      <c r="I25" s="437"/>
      <c r="J25" s="437"/>
      <c r="K25" s="438"/>
      <c r="L25" s="458">
        <v>1</v>
      </c>
      <c r="M25" s="459"/>
      <c r="N25" s="459"/>
      <c r="O25" s="459"/>
      <c r="P25" s="501"/>
      <c r="Q25" s="458">
        <v>7760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4731263</v>
      </c>
      <c r="BO25" s="371"/>
      <c r="BP25" s="371"/>
      <c r="BQ25" s="371"/>
      <c r="BR25" s="371"/>
      <c r="BS25" s="371"/>
      <c r="BT25" s="371"/>
      <c r="BU25" s="372"/>
      <c r="BV25" s="370">
        <v>6237564</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167</v>
      </c>
      <c r="F26" s="437"/>
      <c r="G26" s="437"/>
      <c r="H26" s="437"/>
      <c r="I26" s="437"/>
      <c r="J26" s="437"/>
      <c r="K26" s="438"/>
      <c r="L26" s="458">
        <v>1</v>
      </c>
      <c r="M26" s="459"/>
      <c r="N26" s="459"/>
      <c r="O26" s="459"/>
      <c r="P26" s="501"/>
      <c r="Q26" s="458">
        <v>7200</v>
      </c>
      <c r="R26" s="459"/>
      <c r="S26" s="459"/>
      <c r="T26" s="459"/>
      <c r="U26" s="459"/>
      <c r="V26" s="501"/>
      <c r="W26" s="553"/>
      <c r="X26" s="554"/>
      <c r="Y26" s="555"/>
      <c r="Z26" s="457" t="s">
        <v>168</v>
      </c>
      <c r="AA26" s="559"/>
      <c r="AB26" s="559"/>
      <c r="AC26" s="559"/>
      <c r="AD26" s="559"/>
      <c r="AE26" s="559"/>
      <c r="AF26" s="559"/>
      <c r="AG26" s="560"/>
      <c r="AH26" s="458">
        <v>10</v>
      </c>
      <c r="AI26" s="459"/>
      <c r="AJ26" s="459"/>
      <c r="AK26" s="459"/>
      <c r="AL26" s="501"/>
      <c r="AM26" s="458">
        <v>33770</v>
      </c>
      <c r="AN26" s="459"/>
      <c r="AO26" s="459"/>
      <c r="AP26" s="459"/>
      <c r="AQ26" s="459"/>
      <c r="AR26" s="501"/>
      <c r="AS26" s="458">
        <v>3377</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170</v>
      </c>
      <c r="F27" s="437"/>
      <c r="G27" s="437"/>
      <c r="H27" s="437"/>
      <c r="I27" s="437"/>
      <c r="J27" s="437"/>
      <c r="K27" s="438"/>
      <c r="L27" s="458">
        <v>1</v>
      </c>
      <c r="M27" s="459"/>
      <c r="N27" s="459"/>
      <c r="O27" s="459"/>
      <c r="P27" s="501"/>
      <c r="Q27" s="458">
        <v>4500</v>
      </c>
      <c r="R27" s="459"/>
      <c r="S27" s="459"/>
      <c r="T27" s="459"/>
      <c r="U27" s="459"/>
      <c r="V27" s="501"/>
      <c r="W27" s="553"/>
      <c r="X27" s="554"/>
      <c r="Y27" s="555"/>
      <c r="Z27" s="457" t="s">
        <v>171</v>
      </c>
      <c r="AA27" s="437"/>
      <c r="AB27" s="437"/>
      <c r="AC27" s="437"/>
      <c r="AD27" s="437"/>
      <c r="AE27" s="437"/>
      <c r="AF27" s="437"/>
      <c r="AG27" s="438"/>
      <c r="AH27" s="458">
        <v>17</v>
      </c>
      <c r="AI27" s="459"/>
      <c r="AJ27" s="459"/>
      <c r="AK27" s="459"/>
      <c r="AL27" s="501"/>
      <c r="AM27" s="458">
        <v>62084</v>
      </c>
      <c r="AN27" s="459"/>
      <c r="AO27" s="459"/>
      <c r="AP27" s="459"/>
      <c r="AQ27" s="459"/>
      <c r="AR27" s="501"/>
      <c r="AS27" s="458">
        <v>3652</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9" t="s">
        <v>122</v>
      </c>
      <c r="BO27" s="530"/>
      <c r="BP27" s="530"/>
      <c r="BQ27" s="530"/>
      <c r="BR27" s="530"/>
      <c r="BS27" s="530"/>
      <c r="BT27" s="530"/>
      <c r="BU27" s="531"/>
      <c r="BV27" s="529" t="s">
        <v>122</v>
      </c>
      <c r="BW27" s="530"/>
      <c r="BX27" s="530"/>
      <c r="BY27" s="530"/>
      <c r="BZ27" s="530"/>
      <c r="CA27" s="530"/>
      <c r="CB27" s="530"/>
      <c r="CC27" s="531"/>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173</v>
      </c>
      <c r="F28" s="437"/>
      <c r="G28" s="437"/>
      <c r="H28" s="437"/>
      <c r="I28" s="437"/>
      <c r="J28" s="437"/>
      <c r="K28" s="438"/>
      <c r="L28" s="458">
        <v>1</v>
      </c>
      <c r="M28" s="459"/>
      <c r="N28" s="459"/>
      <c r="O28" s="459"/>
      <c r="P28" s="501"/>
      <c r="Q28" s="458">
        <v>4000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4457054</v>
      </c>
      <c r="BO28" s="371"/>
      <c r="BP28" s="371"/>
      <c r="BQ28" s="371"/>
      <c r="BR28" s="371"/>
      <c r="BS28" s="371"/>
      <c r="BT28" s="371"/>
      <c r="BU28" s="372"/>
      <c r="BV28" s="370">
        <v>4865245</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176</v>
      </c>
      <c r="F29" s="437"/>
      <c r="G29" s="437"/>
      <c r="H29" s="437"/>
      <c r="I29" s="437"/>
      <c r="J29" s="437"/>
      <c r="K29" s="438"/>
      <c r="L29" s="458">
        <v>19</v>
      </c>
      <c r="M29" s="459"/>
      <c r="N29" s="459"/>
      <c r="O29" s="459"/>
      <c r="P29" s="501"/>
      <c r="Q29" s="458">
        <v>3790</v>
      </c>
      <c r="R29" s="459"/>
      <c r="S29" s="459"/>
      <c r="T29" s="459"/>
      <c r="U29" s="459"/>
      <c r="V29" s="501"/>
      <c r="W29" s="556"/>
      <c r="X29" s="557"/>
      <c r="Y29" s="558"/>
      <c r="Z29" s="457" t="s">
        <v>177</v>
      </c>
      <c r="AA29" s="437"/>
      <c r="AB29" s="437"/>
      <c r="AC29" s="437"/>
      <c r="AD29" s="437"/>
      <c r="AE29" s="437"/>
      <c r="AF29" s="437"/>
      <c r="AG29" s="438"/>
      <c r="AH29" s="458">
        <v>559</v>
      </c>
      <c r="AI29" s="459"/>
      <c r="AJ29" s="459"/>
      <c r="AK29" s="459"/>
      <c r="AL29" s="501"/>
      <c r="AM29" s="458">
        <v>1727108</v>
      </c>
      <c r="AN29" s="459"/>
      <c r="AO29" s="459"/>
      <c r="AP29" s="459"/>
      <c r="AQ29" s="459"/>
      <c r="AR29" s="501"/>
      <c r="AS29" s="458">
        <v>3090</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t="s">
        <v>122</v>
      </c>
      <c r="BO29" s="408"/>
      <c r="BP29" s="408"/>
      <c r="BQ29" s="408"/>
      <c r="BR29" s="408"/>
      <c r="BS29" s="408"/>
      <c r="BT29" s="408"/>
      <c r="BU29" s="409"/>
      <c r="BV29" s="407" t="s">
        <v>122</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7">
        <v>99</v>
      </c>
      <c r="AI30" s="538"/>
      <c r="AJ30" s="538"/>
      <c r="AK30" s="538"/>
      <c r="AL30" s="538"/>
      <c r="AM30" s="538"/>
      <c r="AN30" s="538"/>
      <c r="AO30" s="538"/>
      <c r="AP30" s="538"/>
      <c r="AQ30" s="538"/>
      <c r="AR30" s="538"/>
      <c r="AS30" s="538"/>
      <c r="AT30" s="538"/>
      <c r="AU30" s="538"/>
      <c r="AV30" s="538"/>
      <c r="AW30" s="538"/>
      <c r="AX30" s="540"/>
      <c r="AY30" s="567"/>
      <c r="AZ30" s="568"/>
      <c r="BA30" s="568"/>
      <c r="BB30" s="569"/>
      <c r="BC30" s="526" t="s">
        <v>48</v>
      </c>
      <c r="BD30" s="527"/>
      <c r="BE30" s="527"/>
      <c r="BF30" s="527"/>
      <c r="BG30" s="527"/>
      <c r="BH30" s="527"/>
      <c r="BI30" s="527"/>
      <c r="BJ30" s="527"/>
      <c r="BK30" s="527"/>
      <c r="BL30" s="527"/>
      <c r="BM30" s="528"/>
      <c r="BN30" s="529">
        <v>5118119</v>
      </c>
      <c r="BO30" s="530"/>
      <c r="BP30" s="530"/>
      <c r="BQ30" s="530"/>
      <c r="BR30" s="530"/>
      <c r="BS30" s="530"/>
      <c r="BT30" s="530"/>
      <c r="BU30" s="531"/>
      <c r="BV30" s="529">
        <v>4589243</v>
      </c>
      <c r="BW30" s="530"/>
      <c r="BX30" s="530"/>
      <c r="BY30" s="530"/>
      <c r="BZ30" s="530"/>
      <c r="CA30" s="530"/>
      <c r="CB30" s="530"/>
      <c r="CC30" s="531"/>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4</v>
      </c>
      <c r="V34" s="597"/>
      <c r="W34" s="598" t="str">
        <f>IF('各会計、関係団体の財政状況及び健全化判断比率'!B28="","",'各会計、関係団体の財政状況及び健全化判断比率'!B28)</f>
        <v>国民健康保険特別会計（事業勘定）</v>
      </c>
      <c r="X34" s="598"/>
      <c r="Y34" s="598"/>
      <c r="Z34" s="598"/>
      <c r="AA34" s="598"/>
      <c r="AB34" s="598"/>
      <c r="AC34" s="598"/>
      <c r="AD34" s="598"/>
      <c r="AE34" s="598"/>
      <c r="AF34" s="598"/>
      <c r="AG34" s="598"/>
      <c r="AH34" s="598"/>
      <c r="AI34" s="598"/>
      <c r="AJ34" s="598"/>
      <c r="AK34" s="598"/>
      <c r="AL34" s="169"/>
      <c r="AM34" s="597">
        <f>IF(AO34="","",MAX(C34:D43,U34:V43)+1)</f>
        <v>7</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9</v>
      </c>
      <c r="BX34" s="597"/>
      <c r="BY34" s="598" t="str">
        <f>IF('各会計、関係団体の財政状況及び健全化判断比率'!B68="","",'各会計、関係団体の財政状況及び健全化判断比率'!B68)</f>
        <v>志木地区衛生組合</v>
      </c>
      <c r="BZ34" s="598"/>
      <c r="CA34" s="598"/>
      <c r="CB34" s="598"/>
      <c r="CC34" s="598"/>
      <c r="CD34" s="598"/>
      <c r="CE34" s="598"/>
      <c r="CF34" s="598"/>
      <c r="CG34" s="598"/>
      <c r="CH34" s="598"/>
      <c r="CI34" s="598"/>
      <c r="CJ34" s="598"/>
      <c r="CK34" s="598"/>
      <c r="CL34" s="598"/>
      <c r="CM34" s="598"/>
      <c r="CN34" s="169"/>
      <c r="CO34" s="597">
        <f>IF(CQ34="","",MAX(C34:D43,U34:V43,AM34:AN43,BE34:BF43,BW34:BX43)+1)</f>
        <v>16</v>
      </c>
      <c r="CP34" s="597"/>
      <c r="CQ34" s="598" t="str">
        <f>IF('各会計、関係団体の財政状況及び健全化判断比率'!BS7="","",'各会計、関係団体の財政状況及び健全化判断比率'!BS7)</f>
        <v>公益財団法人キラリ財団</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f>IF(E35="","",C34+1)</f>
        <v>2</v>
      </c>
      <c r="D35" s="597"/>
      <c r="E35" s="598" t="str">
        <f>IF('各会計、関係団体の財政状況及び健全化判断比率'!B8="","",'各会計、関係団体の財政状況及び健全化判断比率'!B8)</f>
        <v>鶴瀬駅西口土地区画整理事業特別会計</v>
      </c>
      <c r="F35" s="598"/>
      <c r="G35" s="598"/>
      <c r="H35" s="598"/>
      <c r="I35" s="598"/>
      <c r="J35" s="598"/>
      <c r="K35" s="598"/>
      <c r="L35" s="598"/>
      <c r="M35" s="598"/>
      <c r="N35" s="598"/>
      <c r="O35" s="598"/>
      <c r="P35" s="598"/>
      <c r="Q35" s="598"/>
      <c r="R35" s="598"/>
      <c r="S35" s="598"/>
      <c r="T35" s="169"/>
      <c r="U35" s="597">
        <f>IF(W35="","",U34+1)</f>
        <v>5</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69"/>
      <c r="AM35" s="597">
        <f t="shared" ref="AM35:AM43" si="0">IF(AO35="","",AM34+1)</f>
        <v>8</v>
      </c>
      <c r="AN35" s="597"/>
      <c r="AO35" s="598" t="str">
        <f>IF('各会計、関係団体の財政状況及び健全化判断比率'!B32="","",'各会計、関係団体の財政状況及び健全化判断比率'!B32)</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10</v>
      </c>
      <c r="BX35" s="597"/>
      <c r="BY35" s="598" t="str">
        <f>IF('各会計、関係団体の財政状況及び健全化判断比率'!B69="","",'各会計、関係団体の財政状況及び健全化判断比率'!B69)</f>
        <v>入間東部地区事務組合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f>IF(E36="","",C35+1)</f>
        <v>3</v>
      </c>
      <c r="D36" s="597"/>
      <c r="E36" s="598" t="str">
        <f>IF('各会計、関係団体の財政状況及び健全化判断比率'!B9="","",'各会計、関係団体の財政状況及び健全化判断比率'!B9)</f>
        <v>鶴瀬駅東口土地区画整理事業特別会計</v>
      </c>
      <c r="F36" s="598"/>
      <c r="G36" s="598"/>
      <c r="H36" s="598"/>
      <c r="I36" s="598"/>
      <c r="J36" s="598"/>
      <c r="K36" s="598"/>
      <c r="L36" s="598"/>
      <c r="M36" s="598"/>
      <c r="N36" s="598"/>
      <c r="O36" s="598"/>
      <c r="P36" s="598"/>
      <c r="Q36" s="598"/>
      <c r="R36" s="598"/>
      <c r="S36" s="598"/>
      <c r="T36" s="169"/>
      <c r="U36" s="597">
        <f t="shared" ref="U36:U43" si="4">IF(W36="","",U35+1)</f>
        <v>6</v>
      </c>
      <c r="V36" s="597"/>
      <c r="W36" s="598" t="str">
        <f>IF('各会計、関係団体の財政状況及び健全化判断比率'!B30="","",'各会計、関係団体の財政状況及び健全化判断比率'!B30)</f>
        <v>後期高齢者医療事業特別会計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11</v>
      </c>
      <c r="BX36" s="597"/>
      <c r="BY36" s="598" t="str">
        <f>IF('各会計、関係団体の財政状況及び健全化判断比率'!B70="","",'各会計、関係団体の財政状況及び健全化判断比率'!B70)</f>
        <v>埼玉県後期高齢者医療広域連合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12</v>
      </c>
      <c r="BX37" s="597"/>
      <c r="BY37" s="598" t="str">
        <f>IF('各会計、関係団体の財政状況及び健全化判断比率'!B71="","",'各会計、関係団体の財政状況及び健全化判断比率'!B71)</f>
        <v>埼玉県後期高齢者医療広域連合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13</v>
      </c>
      <c r="BX38" s="597"/>
      <c r="BY38" s="598" t="str">
        <f>IF('各会計、関係団体の財政状況及び健全化判断比率'!B72="","",'各会計、関係団体の財政状況及び健全化判断比率'!B72)</f>
        <v>埼玉県市町村総合事務組合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14</v>
      </c>
      <c r="BX39" s="597"/>
      <c r="BY39" s="598" t="str">
        <f>IF('各会計、関係団体の財政状況及び健全化判断比率'!B73="","",'各会計、関係団体の財政状況及び健全化判断比率'!B73)</f>
        <v>埼玉県市町村総合事務組合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15</v>
      </c>
      <c r="BX40" s="597"/>
      <c r="BY40" s="598" t="str">
        <f>IF('各会計、関係団体の財政状況及び健全化判断比率'!B74="","",'各会計、関係団体の財政状況及び健全化判断比率'!B74)</f>
        <v>彩の国さいたま人づくり広域連合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uk3MOMgKYpqgXfJKcQThvTG1+vLFGBMsc9y5D0y4ZvFTvXvXdvcON4BUP3SbopSUKYPacU0aSxOlaUmrl+ldqA==" saltValue="eiUURa9kxXLR+uP2Ajvlm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15">
      <c r="A34" s="22"/>
      <c r="B34" s="31"/>
      <c r="C34" s="1151" t="s">
        <v>534</v>
      </c>
      <c r="D34" s="1151"/>
      <c r="E34" s="1152"/>
      <c r="F34" s="32">
        <v>6.77</v>
      </c>
      <c r="G34" s="33">
        <v>6.82</v>
      </c>
      <c r="H34" s="33">
        <v>8.69</v>
      </c>
      <c r="I34" s="33">
        <v>9.3800000000000008</v>
      </c>
      <c r="J34" s="34">
        <v>9.5500000000000007</v>
      </c>
      <c r="K34" s="22"/>
      <c r="L34" s="22"/>
      <c r="M34" s="22"/>
      <c r="N34" s="22"/>
      <c r="O34" s="22"/>
      <c r="P34" s="22"/>
    </row>
    <row r="35" spans="1:16" ht="39" customHeight="1" x14ac:dyDescent="0.15">
      <c r="A35" s="22"/>
      <c r="B35" s="35"/>
      <c r="C35" s="1145" t="s">
        <v>535</v>
      </c>
      <c r="D35" s="1146"/>
      <c r="E35" s="1147"/>
      <c r="F35" s="36">
        <v>3.37</v>
      </c>
      <c r="G35" s="37">
        <v>3.38</v>
      </c>
      <c r="H35" s="37">
        <v>3.94</v>
      </c>
      <c r="I35" s="37">
        <v>4.41</v>
      </c>
      <c r="J35" s="38">
        <v>4.3</v>
      </c>
      <c r="K35" s="22"/>
      <c r="L35" s="22"/>
      <c r="M35" s="22"/>
      <c r="N35" s="22"/>
      <c r="O35" s="22"/>
      <c r="P35" s="22"/>
    </row>
    <row r="36" spans="1:16" ht="39" customHeight="1" x14ac:dyDescent="0.15">
      <c r="A36" s="22"/>
      <c r="B36" s="35"/>
      <c r="C36" s="1145" t="s">
        <v>536</v>
      </c>
      <c r="D36" s="1146"/>
      <c r="E36" s="1147"/>
      <c r="F36" s="36">
        <v>3.28</v>
      </c>
      <c r="G36" s="37">
        <v>6.69</v>
      </c>
      <c r="H36" s="37">
        <v>4.0599999999999996</v>
      </c>
      <c r="I36" s="37">
        <v>3.48</v>
      </c>
      <c r="J36" s="38">
        <v>4.21</v>
      </c>
      <c r="K36" s="22"/>
      <c r="L36" s="22"/>
      <c r="M36" s="22"/>
      <c r="N36" s="22"/>
      <c r="O36" s="22"/>
      <c r="P36" s="22"/>
    </row>
    <row r="37" spans="1:16" ht="39" customHeight="1" x14ac:dyDescent="0.15">
      <c r="A37" s="22"/>
      <c r="B37" s="35"/>
      <c r="C37" s="1145" t="s">
        <v>537</v>
      </c>
      <c r="D37" s="1146"/>
      <c r="E37" s="1147"/>
      <c r="F37" s="36">
        <v>1.23</v>
      </c>
      <c r="G37" s="37">
        <v>1.3</v>
      </c>
      <c r="H37" s="37">
        <v>1.35</v>
      </c>
      <c r="I37" s="37">
        <v>1.22</v>
      </c>
      <c r="J37" s="38">
        <v>1.19</v>
      </c>
      <c r="K37" s="22"/>
      <c r="L37" s="22"/>
      <c r="M37" s="22"/>
      <c r="N37" s="22"/>
      <c r="O37" s="22"/>
      <c r="P37" s="22"/>
    </row>
    <row r="38" spans="1:16" ht="39" customHeight="1" x14ac:dyDescent="0.15">
      <c r="A38" s="22"/>
      <c r="B38" s="35"/>
      <c r="C38" s="1145" t="s">
        <v>538</v>
      </c>
      <c r="D38" s="1146"/>
      <c r="E38" s="1147"/>
      <c r="F38" s="36">
        <v>0.2</v>
      </c>
      <c r="G38" s="37">
        <v>0.24</v>
      </c>
      <c r="H38" s="37">
        <v>0.18</v>
      </c>
      <c r="I38" s="37">
        <v>0.06</v>
      </c>
      <c r="J38" s="38">
        <v>0.02</v>
      </c>
      <c r="K38" s="22"/>
      <c r="L38" s="22"/>
      <c r="M38" s="22"/>
      <c r="N38" s="22"/>
      <c r="O38" s="22"/>
      <c r="P38" s="22"/>
    </row>
    <row r="39" spans="1:16" ht="39" customHeight="1" x14ac:dyDescent="0.15">
      <c r="A39" s="22"/>
      <c r="B39" s="35"/>
      <c r="C39" s="1145" t="s">
        <v>539</v>
      </c>
      <c r="D39" s="1146"/>
      <c r="E39" s="1147"/>
      <c r="F39" s="36">
        <v>0.22</v>
      </c>
      <c r="G39" s="37">
        <v>0.03</v>
      </c>
      <c r="H39" s="37">
        <v>0.01</v>
      </c>
      <c r="I39" s="37">
        <v>0.01</v>
      </c>
      <c r="J39" s="38">
        <v>0.01</v>
      </c>
      <c r="K39" s="22"/>
      <c r="L39" s="22"/>
      <c r="M39" s="22"/>
      <c r="N39" s="22"/>
      <c r="O39" s="22"/>
      <c r="P39" s="22"/>
    </row>
    <row r="40" spans="1:16" ht="39" customHeight="1" x14ac:dyDescent="0.15">
      <c r="A40" s="22"/>
      <c r="B40" s="35"/>
      <c r="C40" s="1145" t="s">
        <v>540</v>
      </c>
      <c r="D40" s="1146"/>
      <c r="E40" s="1147"/>
      <c r="F40" s="36">
        <v>0</v>
      </c>
      <c r="G40" s="37">
        <v>0.01</v>
      </c>
      <c r="H40" s="37">
        <v>0.01</v>
      </c>
      <c r="I40" s="37">
        <v>0.01</v>
      </c>
      <c r="J40" s="38">
        <v>0</v>
      </c>
      <c r="K40" s="22"/>
      <c r="L40" s="22"/>
      <c r="M40" s="22"/>
      <c r="N40" s="22"/>
      <c r="O40" s="22"/>
      <c r="P40" s="22"/>
    </row>
    <row r="41" spans="1:16" ht="39" customHeight="1" x14ac:dyDescent="0.15">
      <c r="A41" s="22"/>
      <c r="B41" s="35"/>
      <c r="C41" s="1145" t="s">
        <v>541</v>
      </c>
      <c r="D41" s="1146"/>
      <c r="E41" s="1147"/>
      <c r="F41" s="36">
        <v>0.31</v>
      </c>
      <c r="G41" s="37">
        <v>0.03</v>
      </c>
      <c r="H41" s="37">
        <v>0</v>
      </c>
      <c r="I41" s="37">
        <v>0</v>
      </c>
      <c r="J41" s="38">
        <v>0</v>
      </c>
      <c r="K41" s="22"/>
      <c r="L41" s="22"/>
      <c r="M41" s="22"/>
      <c r="N41" s="22"/>
      <c r="O41" s="22"/>
      <c r="P41" s="22"/>
    </row>
    <row r="42" spans="1:16" ht="39" customHeight="1" x14ac:dyDescent="0.15">
      <c r="A42" s="22"/>
      <c r="B42" s="39"/>
      <c r="C42" s="1145" t="s">
        <v>542</v>
      </c>
      <c r="D42" s="1146"/>
      <c r="E42" s="1147"/>
      <c r="F42" s="36" t="s">
        <v>487</v>
      </c>
      <c r="G42" s="37" t="s">
        <v>487</v>
      </c>
      <c r="H42" s="37" t="s">
        <v>487</v>
      </c>
      <c r="I42" s="37" t="s">
        <v>487</v>
      </c>
      <c r="J42" s="38" t="s">
        <v>487</v>
      </c>
      <c r="K42" s="22"/>
      <c r="L42" s="22"/>
      <c r="M42" s="22"/>
      <c r="N42" s="22"/>
      <c r="O42" s="22"/>
      <c r="P42" s="22"/>
    </row>
    <row r="43" spans="1:16" ht="39" customHeight="1" thickBot="1" x14ac:dyDescent="0.2">
      <c r="A43" s="22"/>
      <c r="B43" s="40"/>
      <c r="C43" s="1148" t="s">
        <v>543</v>
      </c>
      <c r="D43" s="1149"/>
      <c r="E43" s="1150"/>
      <c r="F43" s="41">
        <v>0</v>
      </c>
      <c r="G43" s="42">
        <v>0</v>
      </c>
      <c r="H43" s="42">
        <v>0</v>
      </c>
      <c r="I43" s="42" t="s">
        <v>487</v>
      </c>
      <c r="J43" s="43" t="s">
        <v>487</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hytaTG/IlYm3rOJLvkC9HBPPNi3ZLJuiy0l3dB7gjRUTQ9aUzQ9iVoO/zrYVqz5SYNgeutW9avXA3xfx+/EYA==" saltValue="RdZKB5Fgng0nTHCrck2oS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2695</v>
      </c>
      <c r="L45" s="60">
        <v>2803</v>
      </c>
      <c r="M45" s="60">
        <v>2772</v>
      </c>
      <c r="N45" s="60">
        <v>2775</v>
      </c>
      <c r="O45" s="61">
        <v>2805</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487</v>
      </c>
      <c r="L46" s="64" t="s">
        <v>487</v>
      </c>
      <c r="M46" s="64" t="s">
        <v>487</v>
      </c>
      <c r="N46" s="64" t="s">
        <v>487</v>
      </c>
      <c r="O46" s="65" t="s">
        <v>487</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487</v>
      </c>
      <c r="L47" s="64" t="s">
        <v>487</v>
      </c>
      <c r="M47" s="64" t="s">
        <v>487</v>
      </c>
      <c r="N47" s="64" t="s">
        <v>487</v>
      </c>
      <c r="O47" s="65" t="s">
        <v>487</v>
      </c>
      <c r="P47" s="48"/>
      <c r="Q47" s="48"/>
      <c r="R47" s="48"/>
      <c r="S47" s="48"/>
      <c r="T47" s="48"/>
      <c r="U47" s="48"/>
    </row>
    <row r="48" spans="1:21" ht="30.75" customHeight="1" x14ac:dyDescent="0.15">
      <c r="A48" s="48"/>
      <c r="B48" s="1155"/>
      <c r="C48" s="1156"/>
      <c r="D48" s="62"/>
      <c r="E48" s="1161" t="s">
        <v>13</v>
      </c>
      <c r="F48" s="1161"/>
      <c r="G48" s="1161"/>
      <c r="H48" s="1161"/>
      <c r="I48" s="1161"/>
      <c r="J48" s="1162"/>
      <c r="K48" s="63">
        <v>338</v>
      </c>
      <c r="L48" s="64">
        <v>288</v>
      </c>
      <c r="M48" s="64">
        <v>285</v>
      </c>
      <c r="N48" s="64">
        <v>286</v>
      </c>
      <c r="O48" s="65">
        <v>261</v>
      </c>
      <c r="P48" s="48"/>
      <c r="Q48" s="48"/>
      <c r="R48" s="48"/>
      <c r="S48" s="48"/>
      <c r="T48" s="48"/>
      <c r="U48" s="48"/>
    </row>
    <row r="49" spans="1:21" ht="30.75" customHeight="1" x14ac:dyDescent="0.15">
      <c r="A49" s="48"/>
      <c r="B49" s="1155"/>
      <c r="C49" s="1156"/>
      <c r="D49" s="62"/>
      <c r="E49" s="1161" t="s">
        <v>14</v>
      </c>
      <c r="F49" s="1161"/>
      <c r="G49" s="1161"/>
      <c r="H49" s="1161"/>
      <c r="I49" s="1161"/>
      <c r="J49" s="1162"/>
      <c r="K49" s="63">
        <v>226</v>
      </c>
      <c r="L49" s="64">
        <v>239</v>
      </c>
      <c r="M49" s="64">
        <v>190</v>
      </c>
      <c r="N49" s="64">
        <v>225</v>
      </c>
      <c r="O49" s="65">
        <v>261</v>
      </c>
      <c r="P49" s="48"/>
      <c r="Q49" s="48"/>
      <c r="R49" s="48"/>
      <c r="S49" s="48"/>
      <c r="T49" s="48"/>
      <c r="U49" s="48"/>
    </row>
    <row r="50" spans="1:21" ht="30.75" customHeight="1" x14ac:dyDescent="0.15">
      <c r="A50" s="48"/>
      <c r="B50" s="1155"/>
      <c r="C50" s="1156"/>
      <c r="D50" s="62"/>
      <c r="E50" s="1161" t="s">
        <v>15</v>
      </c>
      <c r="F50" s="1161"/>
      <c r="G50" s="1161"/>
      <c r="H50" s="1161"/>
      <c r="I50" s="1161"/>
      <c r="J50" s="1162"/>
      <c r="K50" s="63">
        <v>36</v>
      </c>
      <c r="L50" s="64">
        <v>49</v>
      </c>
      <c r="M50" s="64">
        <v>36</v>
      </c>
      <c r="N50" s="64" t="s">
        <v>487</v>
      </c>
      <c r="O50" s="65" t="s">
        <v>487</v>
      </c>
      <c r="P50" s="48"/>
      <c r="Q50" s="48"/>
      <c r="R50" s="48"/>
      <c r="S50" s="48"/>
      <c r="T50" s="48"/>
      <c r="U50" s="48"/>
    </row>
    <row r="51" spans="1:21" ht="30.75" customHeight="1" x14ac:dyDescent="0.15">
      <c r="A51" s="48"/>
      <c r="B51" s="1157"/>
      <c r="C51" s="1158"/>
      <c r="D51" s="66"/>
      <c r="E51" s="1161" t="s">
        <v>16</v>
      </c>
      <c r="F51" s="1161"/>
      <c r="G51" s="1161"/>
      <c r="H51" s="1161"/>
      <c r="I51" s="1161"/>
      <c r="J51" s="1162"/>
      <c r="K51" s="63" t="s">
        <v>487</v>
      </c>
      <c r="L51" s="64" t="s">
        <v>487</v>
      </c>
      <c r="M51" s="64" t="s">
        <v>487</v>
      </c>
      <c r="N51" s="64" t="s">
        <v>487</v>
      </c>
      <c r="O51" s="65" t="s">
        <v>487</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2854</v>
      </c>
      <c r="L52" s="64">
        <v>2790</v>
      </c>
      <c r="M52" s="64">
        <v>2786</v>
      </c>
      <c r="N52" s="64">
        <v>2527</v>
      </c>
      <c r="O52" s="65">
        <v>2519</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441</v>
      </c>
      <c r="L53" s="69">
        <v>589</v>
      </c>
      <c r="M53" s="69">
        <v>497</v>
      </c>
      <c r="N53" s="69">
        <v>759</v>
      </c>
      <c r="O53" s="70">
        <v>808</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544</v>
      </c>
      <c r="L57" s="81" t="s">
        <v>545</v>
      </c>
      <c r="M57" s="81" t="s">
        <v>546</v>
      </c>
      <c r="N57" s="81" t="s">
        <v>547</v>
      </c>
      <c r="O57" s="82" t="s">
        <v>548</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iHPKwMahE5sRHIkGt4kzDAq6KXPqYxttUa0A2vwdc5m7toUHrVWyuEz3brnpYFAi9h99vfDaaD0rrc9Nb5rtTQ==" saltValue="jYiCECbT/6TMipqRpK36a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526</v>
      </c>
      <c r="J40" s="103" t="s">
        <v>527</v>
      </c>
      <c r="K40" s="103" t="s">
        <v>528</v>
      </c>
      <c r="L40" s="103" t="s">
        <v>529</v>
      </c>
      <c r="M40" s="104" t="s">
        <v>530</v>
      </c>
    </row>
    <row r="41" spans="2:13" ht="27.75" customHeight="1" x14ac:dyDescent="0.15">
      <c r="B41" s="1184" t="s">
        <v>30</v>
      </c>
      <c r="C41" s="1185"/>
      <c r="D41" s="105"/>
      <c r="E41" s="1190" t="s">
        <v>31</v>
      </c>
      <c r="F41" s="1190"/>
      <c r="G41" s="1190"/>
      <c r="H41" s="1191"/>
      <c r="I41" s="343">
        <v>24474</v>
      </c>
      <c r="J41" s="344">
        <v>24320</v>
      </c>
      <c r="K41" s="344">
        <v>24766</v>
      </c>
      <c r="L41" s="344">
        <v>24046</v>
      </c>
      <c r="M41" s="345">
        <v>23476</v>
      </c>
    </row>
    <row r="42" spans="2:13" ht="27.75" customHeight="1" x14ac:dyDescent="0.15">
      <c r="B42" s="1186"/>
      <c r="C42" s="1187"/>
      <c r="D42" s="106"/>
      <c r="E42" s="1192" t="s">
        <v>32</v>
      </c>
      <c r="F42" s="1192"/>
      <c r="G42" s="1192"/>
      <c r="H42" s="1193"/>
      <c r="I42" s="346">
        <v>59</v>
      </c>
      <c r="J42" s="347">
        <v>29</v>
      </c>
      <c r="K42" s="347" t="s">
        <v>487</v>
      </c>
      <c r="L42" s="347" t="s">
        <v>487</v>
      </c>
      <c r="M42" s="348" t="s">
        <v>487</v>
      </c>
    </row>
    <row r="43" spans="2:13" ht="27.75" customHeight="1" x14ac:dyDescent="0.15">
      <c r="B43" s="1186"/>
      <c r="C43" s="1187"/>
      <c r="D43" s="106"/>
      <c r="E43" s="1192" t="s">
        <v>33</v>
      </c>
      <c r="F43" s="1192"/>
      <c r="G43" s="1192"/>
      <c r="H43" s="1193"/>
      <c r="I43" s="346">
        <v>2991</v>
      </c>
      <c r="J43" s="347">
        <v>2851</v>
      </c>
      <c r="K43" s="347">
        <v>2809</v>
      </c>
      <c r="L43" s="347">
        <v>2798</v>
      </c>
      <c r="M43" s="348">
        <v>2928</v>
      </c>
    </row>
    <row r="44" spans="2:13" ht="27.75" customHeight="1" x14ac:dyDescent="0.15">
      <c r="B44" s="1186"/>
      <c r="C44" s="1187"/>
      <c r="D44" s="106"/>
      <c r="E44" s="1192" t="s">
        <v>34</v>
      </c>
      <c r="F44" s="1192"/>
      <c r="G44" s="1192"/>
      <c r="H44" s="1193"/>
      <c r="I44" s="346">
        <v>1600</v>
      </c>
      <c r="J44" s="347">
        <v>1849</v>
      </c>
      <c r="K44" s="347">
        <v>2296</v>
      </c>
      <c r="L44" s="347">
        <v>2118</v>
      </c>
      <c r="M44" s="348">
        <v>1925</v>
      </c>
    </row>
    <row r="45" spans="2:13" ht="27.75" customHeight="1" x14ac:dyDescent="0.15">
      <c r="B45" s="1186"/>
      <c r="C45" s="1187"/>
      <c r="D45" s="106"/>
      <c r="E45" s="1192" t="s">
        <v>35</v>
      </c>
      <c r="F45" s="1192"/>
      <c r="G45" s="1192"/>
      <c r="H45" s="1193"/>
      <c r="I45" s="346">
        <v>3130</v>
      </c>
      <c r="J45" s="347">
        <v>3079</v>
      </c>
      <c r="K45" s="347">
        <v>3098</v>
      </c>
      <c r="L45" s="347">
        <v>3113</v>
      </c>
      <c r="M45" s="348">
        <v>2991</v>
      </c>
    </row>
    <row r="46" spans="2:13" ht="27.75" customHeight="1" x14ac:dyDescent="0.15">
      <c r="B46" s="1186"/>
      <c r="C46" s="1187"/>
      <c r="D46" s="107"/>
      <c r="E46" s="1192" t="s">
        <v>36</v>
      </c>
      <c r="F46" s="1192"/>
      <c r="G46" s="1192"/>
      <c r="H46" s="1193"/>
      <c r="I46" s="346" t="s">
        <v>487</v>
      </c>
      <c r="J46" s="347" t="s">
        <v>487</v>
      </c>
      <c r="K46" s="347" t="s">
        <v>487</v>
      </c>
      <c r="L46" s="347" t="s">
        <v>487</v>
      </c>
      <c r="M46" s="348" t="s">
        <v>487</v>
      </c>
    </row>
    <row r="47" spans="2:13" ht="27.75" customHeight="1" x14ac:dyDescent="0.15">
      <c r="B47" s="1186"/>
      <c r="C47" s="1187"/>
      <c r="D47" s="108"/>
      <c r="E47" s="1194" t="s">
        <v>37</v>
      </c>
      <c r="F47" s="1195"/>
      <c r="G47" s="1195"/>
      <c r="H47" s="1196"/>
      <c r="I47" s="346" t="s">
        <v>487</v>
      </c>
      <c r="J47" s="347" t="s">
        <v>487</v>
      </c>
      <c r="K47" s="347" t="s">
        <v>487</v>
      </c>
      <c r="L47" s="347" t="s">
        <v>487</v>
      </c>
      <c r="M47" s="348" t="s">
        <v>487</v>
      </c>
    </row>
    <row r="48" spans="2:13" ht="27.75" customHeight="1" x14ac:dyDescent="0.15">
      <c r="B48" s="1186"/>
      <c r="C48" s="1187"/>
      <c r="D48" s="106"/>
      <c r="E48" s="1192" t="s">
        <v>38</v>
      </c>
      <c r="F48" s="1192"/>
      <c r="G48" s="1192"/>
      <c r="H48" s="1193"/>
      <c r="I48" s="346" t="s">
        <v>487</v>
      </c>
      <c r="J48" s="347" t="s">
        <v>487</v>
      </c>
      <c r="K48" s="347" t="s">
        <v>487</v>
      </c>
      <c r="L48" s="347" t="s">
        <v>487</v>
      </c>
      <c r="M48" s="348" t="s">
        <v>487</v>
      </c>
    </row>
    <row r="49" spans="2:13" ht="27.75" customHeight="1" x14ac:dyDescent="0.15">
      <c r="B49" s="1188"/>
      <c r="C49" s="1189"/>
      <c r="D49" s="106"/>
      <c r="E49" s="1192" t="s">
        <v>39</v>
      </c>
      <c r="F49" s="1192"/>
      <c r="G49" s="1192"/>
      <c r="H49" s="1193"/>
      <c r="I49" s="346" t="s">
        <v>487</v>
      </c>
      <c r="J49" s="347" t="s">
        <v>487</v>
      </c>
      <c r="K49" s="347" t="s">
        <v>487</v>
      </c>
      <c r="L49" s="347" t="s">
        <v>487</v>
      </c>
      <c r="M49" s="348" t="s">
        <v>487</v>
      </c>
    </row>
    <row r="50" spans="2:13" ht="27.75" customHeight="1" x14ac:dyDescent="0.15">
      <c r="B50" s="1197" t="s">
        <v>40</v>
      </c>
      <c r="C50" s="1198"/>
      <c r="D50" s="109"/>
      <c r="E50" s="1192" t="s">
        <v>41</v>
      </c>
      <c r="F50" s="1192"/>
      <c r="G50" s="1192"/>
      <c r="H50" s="1193"/>
      <c r="I50" s="346">
        <v>7530</v>
      </c>
      <c r="J50" s="347">
        <v>8307</v>
      </c>
      <c r="K50" s="347">
        <v>10182</v>
      </c>
      <c r="L50" s="347">
        <v>10321</v>
      </c>
      <c r="M50" s="348">
        <v>10463</v>
      </c>
    </row>
    <row r="51" spans="2:13" ht="27.75" customHeight="1" x14ac:dyDescent="0.15">
      <c r="B51" s="1186"/>
      <c r="C51" s="1187"/>
      <c r="D51" s="106"/>
      <c r="E51" s="1192" t="s">
        <v>42</v>
      </c>
      <c r="F51" s="1192"/>
      <c r="G51" s="1192"/>
      <c r="H51" s="1193"/>
      <c r="I51" s="346">
        <v>5533</v>
      </c>
      <c r="J51" s="347">
        <v>5711</v>
      </c>
      <c r="K51" s="347">
        <v>7227</v>
      </c>
      <c r="L51" s="347">
        <v>6227</v>
      </c>
      <c r="M51" s="348">
        <v>5369</v>
      </c>
    </row>
    <row r="52" spans="2:13" ht="27.75" customHeight="1" x14ac:dyDescent="0.15">
      <c r="B52" s="1188"/>
      <c r="C52" s="1189"/>
      <c r="D52" s="106"/>
      <c r="E52" s="1192" t="s">
        <v>43</v>
      </c>
      <c r="F52" s="1192"/>
      <c r="G52" s="1192"/>
      <c r="H52" s="1193"/>
      <c r="I52" s="346">
        <v>24088</v>
      </c>
      <c r="J52" s="347">
        <v>24271</v>
      </c>
      <c r="K52" s="347">
        <v>23672</v>
      </c>
      <c r="L52" s="347">
        <v>22772</v>
      </c>
      <c r="M52" s="348">
        <v>21697</v>
      </c>
    </row>
    <row r="53" spans="2:13" ht="27.75" customHeight="1" thickBot="1" x14ac:dyDescent="0.2">
      <c r="B53" s="1199" t="s">
        <v>19</v>
      </c>
      <c r="C53" s="1200"/>
      <c r="D53" s="110"/>
      <c r="E53" s="1201" t="s">
        <v>44</v>
      </c>
      <c r="F53" s="1201"/>
      <c r="G53" s="1201"/>
      <c r="H53" s="1202"/>
      <c r="I53" s="349">
        <v>-4897</v>
      </c>
      <c r="J53" s="350">
        <v>-6160</v>
      </c>
      <c r="K53" s="350">
        <v>-8110</v>
      </c>
      <c r="L53" s="350">
        <v>-7246</v>
      </c>
      <c r="M53" s="351">
        <v>-6209</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nCMcuQ0JbIzD/QfkSl8uFTowAohxA7TLXlRBvvHpvUWSmbGPa10uK7foxLbfJpQ5GCuZpbXt8um9IDv80X82aw==" saltValue="hwb3N4FKtIMQxOpIhsbz6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55" zoomScaleNormal="55"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528</v>
      </c>
      <c r="G54" s="119" t="s">
        <v>529</v>
      </c>
      <c r="H54" s="120" t="s">
        <v>530</v>
      </c>
    </row>
    <row r="55" spans="2:8" ht="52.5" customHeight="1" x14ac:dyDescent="0.15">
      <c r="B55" s="121"/>
      <c r="C55" s="1211" t="s">
        <v>46</v>
      </c>
      <c r="D55" s="1211"/>
      <c r="E55" s="1212"/>
      <c r="F55" s="352">
        <v>5219</v>
      </c>
      <c r="G55" s="352">
        <v>4865</v>
      </c>
      <c r="H55" s="353">
        <v>4457</v>
      </c>
    </row>
    <row r="56" spans="2:8" ht="52.5" customHeight="1" x14ac:dyDescent="0.15">
      <c r="B56" s="122"/>
      <c r="C56" s="1213" t="s">
        <v>47</v>
      </c>
      <c r="D56" s="1213"/>
      <c r="E56" s="1214"/>
      <c r="F56" s="354" t="s">
        <v>487</v>
      </c>
      <c r="G56" s="354" t="s">
        <v>487</v>
      </c>
      <c r="H56" s="355" t="s">
        <v>487</v>
      </c>
    </row>
    <row r="57" spans="2:8" ht="53.25" customHeight="1" x14ac:dyDescent="0.15">
      <c r="B57" s="122"/>
      <c r="C57" s="1215" t="s">
        <v>48</v>
      </c>
      <c r="D57" s="1215"/>
      <c r="E57" s="1216"/>
      <c r="F57" s="356">
        <v>4073</v>
      </c>
      <c r="G57" s="356">
        <v>4589</v>
      </c>
      <c r="H57" s="357">
        <v>5118</v>
      </c>
    </row>
    <row r="58" spans="2:8" ht="45.75" customHeight="1" x14ac:dyDescent="0.15">
      <c r="B58" s="123"/>
      <c r="C58" s="1203" t="s">
        <v>559</v>
      </c>
      <c r="D58" s="1204"/>
      <c r="E58" s="1205"/>
      <c r="F58" s="358">
        <v>1001</v>
      </c>
      <c r="G58" s="358">
        <v>1501</v>
      </c>
      <c r="H58" s="359">
        <v>2304</v>
      </c>
    </row>
    <row r="59" spans="2:8" ht="45.75" customHeight="1" x14ac:dyDescent="0.15">
      <c r="B59" s="123"/>
      <c r="C59" s="1203" t="s">
        <v>560</v>
      </c>
      <c r="D59" s="1204"/>
      <c r="E59" s="1205"/>
      <c r="F59" s="358">
        <v>2197</v>
      </c>
      <c r="G59" s="358">
        <v>2200</v>
      </c>
      <c r="H59" s="359">
        <v>2019</v>
      </c>
    </row>
    <row r="60" spans="2:8" ht="45.75" customHeight="1" x14ac:dyDescent="0.15">
      <c r="B60" s="123"/>
      <c r="C60" s="1203" t="s">
        <v>561</v>
      </c>
      <c r="D60" s="1204"/>
      <c r="E60" s="1205"/>
      <c r="F60" s="358">
        <v>605</v>
      </c>
      <c r="G60" s="358">
        <v>601</v>
      </c>
      <c r="H60" s="359">
        <v>592</v>
      </c>
    </row>
    <row r="61" spans="2:8" ht="45.75" customHeight="1" x14ac:dyDescent="0.15">
      <c r="B61" s="123"/>
      <c r="C61" s="1203" t="s">
        <v>562</v>
      </c>
      <c r="D61" s="1204"/>
      <c r="E61" s="1205"/>
      <c r="F61" s="358">
        <v>35</v>
      </c>
      <c r="G61" s="358">
        <v>69</v>
      </c>
      <c r="H61" s="359">
        <v>51</v>
      </c>
    </row>
    <row r="62" spans="2:8" ht="45.75" customHeight="1" thickBot="1" x14ac:dyDescent="0.2">
      <c r="B62" s="124"/>
      <c r="C62" s="1206" t="s">
        <v>563</v>
      </c>
      <c r="D62" s="1207"/>
      <c r="E62" s="1208"/>
      <c r="F62" s="360">
        <v>29</v>
      </c>
      <c r="G62" s="360">
        <v>38</v>
      </c>
      <c r="H62" s="361">
        <v>51</v>
      </c>
    </row>
    <row r="63" spans="2:8" ht="52.5" customHeight="1" thickBot="1" x14ac:dyDescent="0.2">
      <c r="B63" s="125"/>
      <c r="C63" s="1209" t="s">
        <v>49</v>
      </c>
      <c r="D63" s="1209"/>
      <c r="E63" s="1210"/>
      <c r="F63" s="362">
        <v>9292</v>
      </c>
      <c r="G63" s="362">
        <v>9454</v>
      </c>
      <c r="H63" s="363">
        <v>9575</v>
      </c>
    </row>
    <row r="64" spans="2:8" x14ac:dyDescent="0.15"/>
  </sheetData>
  <sheetProtection algorithmName="SHA-512" hashValue="CCCGs30/eDIm/4lpOmZBQX4vNrMjB5fNwV0yajht+WrtXcpOhO/AD12xoC5ek3QtDedQC4aeGuccbDvs2OkssQ==" saltValue="8e/kkfz1iEt6BeiYzhswU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525</v>
      </c>
      <c r="G2" s="139"/>
      <c r="H2" s="140"/>
    </row>
    <row r="3" spans="1:8" x14ac:dyDescent="0.15">
      <c r="A3" s="136" t="s">
        <v>518</v>
      </c>
      <c r="B3" s="141"/>
      <c r="C3" s="142"/>
      <c r="D3" s="143">
        <v>36413</v>
      </c>
      <c r="E3" s="144"/>
      <c r="F3" s="145">
        <v>72756</v>
      </c>
      <c r="G3" s="146"/>
      <c r="H3" s="147"/>
    </row>
    <row r="4" spans="1:8" x14ac:dyDescent="0.15">
      <c r="A4" s="148"/>
      <c r="B4" s="149"/>
      <c r="C4" s="150"/>
      <c r="D4" s="151">
        <v>31032</v>
      </c>
      <c r="E4" s="152"/>
      <c r="F4" s="153">
        <v>32117</v>
      </c>
      <c r="G4" s="154"/>
      <c r="H4" s="155"/>
    </row>
    <row r="5" spans="1:8" x14ac:dyDescent="0.15">
      <c r="A5" s="136" t="s">
        <v>520</v>
      </c>
      <c r="B5" s="141"/>
      <c r="C5" s="142"/>
      <c r="D5" s="143">
        <v>27393</v>
      </c>
      <c r="E5" s="144"/>
      <c r="F5" s="145">
        <v>43955</v>
      </c>
      <c r="G5" s="146"/>
      <c r="H5" s="147"/>
    </row>
    <row r="6" spans="1:8" x14ac:dyDescent="0.15">
      <c r="A6" s="148"/>
      <c r="B6" s="149"/>
      <c r="C6" s="150"/>
      <c r="D6" s="151">
        <v>21635</v>
      </c>
      <c r="E6" s="152"/>
      <c r="F6" s="153">
        <v>21318</v>
      </c>
      <c r="G6" s="154"/>
      <c r="H6" s="155"/>
    </row>
    <row r="7" spans="1:8" x14ac:dyDescent="0.15">
      <c r="A7" s="136" t="s">
        <v>521</v>
      </c>
      <c r="B7" s="141"/>
      <c r="C7" s="142"/>
      <c r="D7" s="143">
        <v>43523</v>
      </c>
      <c r="E7" s="144"/>
      <c r="F7" s="145">
        <v>41921</v>
      </c>
      <c r="G7" s="146"/>
      <c r="H7" s="147"/>
    </row>
    <row r="8" spans="1:8" x14ac:dyDescent="0.15">
      <c r="A8" s="148"/>
      <c r="B8" s="149"/>
      <c r="C8" s="150"/>
      <c r="D8" s="151">
        <v>34943</v>
      </c>
      <c r="E8" s="152"/>
      <c r="F8" s="153">
        <v>21655</v>
      </c>
      <c r="G8" s="154"/>
      <c r="H8" s="155"/>
    </row>
    <row r="9" spans="1:8" x14ac:dyDescent="0.15">
      <c r="A9" s="136" t="s">
        <v>522</v>
      </c>
      <c r="B9" s="141"/>
      <c r="C9" s="142"/>
      <c r="D9" s="143">
        <v>30623</v>
      </c>
      <c r="E9" s="144"/>
      <c r="F9" s="145">
        <v>44585</v>
      </c>
      <c r="G9" s="146"/>
      <c r="H9" s="147"/>
    </row>
    <row r="10" spans="1:8" x14ac:dyDescent="0.15">
      <c r="A10" s="148"/>
      <c r="B10" s="149"/>
      <c r="C10" s="150"/>
      <c r="D10" s="151">
        <v>22299</v>
      </c>
      <c r="E10" s="152"/>
      <c r="F10" s="153">
        <v>23077</v>
      </c>
      <c r="G10" s="154"/>
      <c r="H10" s="155"/>
    </row>
    <row r="11" spans="1:8" x14ac:dyDescent="0.15">
      <c r="A11" s="136" t="s">
        <v>523</v>
      </c>
      <c r="B11" s="141"/>
      <c r="C11" s="142"/>
      <c r="D11" s="143">
        <v>29350</v>
      </c>
      <c r="E11" s="144"/>
      <c r="F11" s="145">
        <v>49779</v>
      </c>
      <c r="G11" s="146"/>
      <c r="H11" s="147"/>
    </row>
    <row r="12" spans="1:8" x14ac:dyDescent="0.15">
      <c r="A12" s="148"/>
      <c r="B12" s="149"/>
      <c r="C12" s="156"/>
      <c r="D12" s="151">
        <v>23731</v>
      </c>
      <c r="E12" s="152"/>
      <c r="F12" s="153">
        <v>28921</v>
      </c>
      <c r="G12" s="154"/>
      <c r="H12" s="155"/>
    </row>
    <row r="13" spans="1:8" x14ac:dyDescent="0.15">
      <c r="A13" s="136"/>
      <c r="B13" s="141"/>
      <c r="C13" s="157"/>
      <c r="D13" s="158">
        <v>33460</v>
      </c>
      <c r="E13" s="159"/>
      <c r="F13" s="160">
        <v>50599</v>
      </c>
      <c r="G13" s="161"/>
      <c r="H13" s="147"/>
    </row>
    <row r="14" spans="1:8" x14ac:dyDescent="0.15">
      <c r="A14" s="148"/>
      <c r="B14" s="149"/>
      <c r="C14" s="150"/>
      <c r="D14" s="151">
        <v>26728</v>
      </c>
      <c r="E14" s="152"/>
      <c r="F14" s="153">
        <v>25418</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3.82</v>
      </c>
      <c r="C19" s="162">
        <f>ROUND(VALUE(SUBSTITUTE(実質収支比率等に係る経年分析!G$48,"▲","-")),2)</f>
        <v>6.76</v>
      </c>
      <c r="D19" s="162">
        <f>ROUND(VALUE(SUBSTITUTE(実質収支比率等に係る経年分析!H$48,"▲","-")),2)</f>
        <v>4.08</v>
      </c>
      <c r="E19" s="162">
        <f>ROUND(VALUE(SUBSTITUTE(実質収支比率等に係る経年分析!I$48,"▲","-")),2)</f>
        <v>3.51</v>
      </c>
      <c r="F19" s="162">
        <f>ROUND(VALUE(SUBSTITUTE(実質収支比率等に係る経年分析!J$48,"▲","-")),2)</f>
        <v>4.2300000000000004</v>
      </c>
    </row>
    <row r="20" spans="1:11" x14ac:dyDescent="0.15">
      <c r="A20" s="162" t="s">
        <v>53</v>
      </c>
      <c r="B20" s="162">
        <f>ROUND(VALUE(SUBSTITUTE(実質収支比率等に係る経年分析!F$47,"▲","-")),2)</f>
        <v>19.82</v>
      </c>
      <c r="C20" s="162">
        <f>ROUND(VALUE(SUBSTITUTE(実質収支比率等に係る経年分析!G$47,"▲","-")),2)</f>
        <v>20.03</v>
      </c>
      <c r="D20" s="162">
        <f>ROUND(VALUE(SUBSTITUTE(実質収支比率等に係る経年分析!H$47,"▲","-")),2)</f>
        <v>23.87</v>
      </c>
      <c r="E20" s="162">
        <f>ROUND(VALUE(SUBSTITUTE(実質収支比率等に係る経年分析!I$47,"▲","-")),2)</f>
        <v>21.71</v>
      </c>
      <c r="F20" s="162">
        <f>ROUND(VALUE(SUBSTITUTE(実質収支比率等に係る経年分析!J$47,"▲","-")),2)</f>
        <v>19.32</v>
      </c>
    </row>
    <row r="21" spans="1:11" x14ac:dyDescent="0.15">
      <c r="A21" s="162" t="s">
        <v>54</v>
      </c>
      <c r="B21" s="162">
        <f>IF(ISNUMBER(VALUE(SUBSTITUTE(実質収支比率等に係る経年分析!F$49,"▲","-"))),ROUND(VALUE(SUBSTITUTE(実質収支比率等に係る経年分析!F$49,"▲","-")),2),NA())</f>
        <v>0.56999999999999995</v>
      </c>
      <c r="C21" s="162">
        <f>IF(ISNUMBER(VALUE(SUBSTITUTE(実質収支比率等に係る経年分析!G$49,"▲","-"))),ROUND(VALUE(SUBSTITUTE(実質収支比率等に係る経年分析!G$49,"▲","-")),2),NA())</f>
        <v>3.2</v>
      </c>
      <c r="D21" s="162">
        <f>IF(ISNUMBER(VALUE(SUBSTITUTE(実質収支比率等に係る経年分析!H$49,"▲","-"))),ROUND(VALUE(SUBSTITUTE(実質収支比率等に係る経年分析!H$49,"▲","-")),2),NA())</f>
        <v>-2.82</v>
      </c>
      <c r="E21" s="162">
        <f>IF(ISNUMBER(VALUE(SUBSTITUTE(実質収支比率等に係る経年分析!I$49,"▲","-"))),ROUND(VALUE(SUBSTITUTE(実質収支比率等に係る経年分析!I$49,"▲","-")),2),NA())</f>
        <v>-4.04</v>
      </c>
      <c r="F21" s="162">
        <f>IF(ISNUMBER(VALUE(SUBSTITUTE(実質収支比率等に係る経年分析!J$49,"▲","-"))),ROUND(VALUE(SUBSTITUTE(実質収支比率等に係る経年分析!J$49,"▲","-")),2),NA())</f>
        <v>-2.64</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鶴瀬駅西口土地区画整理事業特別会計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0.31</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0.03</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15">
      <c r="A30" s="163" t="str">
        <f>IF(連結実質赤字比率に係る赤字・黒字の構成分析!C$40="",NA(),連結実質赤字比率に係る赤字・黒字の構成分析!C$40)</f>
        <v>後期高齢者医療事業特別会計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0.01</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0.01</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0.01</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15">
      <c r="A31" s="163" t="str">
        <f>IF(連結実質赤字比率に係る赤字・黒字の構成分析!C$39="",NA(),連結実質赤字比率に係る赤字・黒字の構成分析!C$39)</f>
        <v>鶴瀬駅東口土地区画整理事業特別会計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0.22</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0.03</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0.01</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0.01</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0.01</v>
      </c>
    </row>
    <row r="32" spans="1:11" x14ac:dyDescent="0.15">
      <c r="A32" s="163" t="str">
        <f>IF(連結実質赤字比率に係る赤字・黒字の構成分析!C$38="",NA(),連結実質赤字比率に係る赤字・黒字の構成分析!C$38)</f>
        <v>国民健康保険特別会計（事業勘定）</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0.2</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0.24</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0.18</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0.06</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0.02</v>
      </c>
    </row>
    <row r="33" spans="1:16" x14ac:dyDescent="0.15">
      <c r="A33" s="163" t="str">
        <f>IF(連結実質赤字比率に係る赤字・黒字の構成分析!C$37="",NA(),連結実質赤字比率に係る赤字・黒字の構成分析!C$37)</f>
        <v>介護保険特別会計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1.23</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1.3</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1.35</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1.22</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1.19</v>
      </c>
    </row>
    <row r="34" spans="1:16" x14ac:dyDescent="0.15">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3.28</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6.69</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4.0599999999999996</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3.48</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4.21</v>
      </c>
    </row>
    <row r="35" spans="1:16" x14ac:dyDescent="0.15">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3.37</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3.38</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3.94</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4.41</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4.3</v>
      </c>
    </row>
    <row r="36" spans="1:16" x14ac:dyDescent="0.15">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6.77</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6.82</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8.69</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9.3800000000000008</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9.5500000000000007</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2854</v>
      </c>
      <c r="E42" s="164"/>
      <c r="F42" s="164"/>
      <c r="G42" s="164">
        <f>'実質公債費比率（分子）の構造'!L$52</f>
        <v>2790</v>
      </c>
      <c r="H42" s="164"/>
      <c r="I42" s="164"/>
      <c r="J42" s="164">
        <f>'実質公債費比率（分子）の構造'!M$52</f>
        <v>2786</v>
      </c>
      <c r="K42" s="164"/>
      <c r="L42" s="164"/>
      <c r="M42" s="164">
        <f>'実質公債費比率（分子）の構造'!N$52</f>
        <v>2527</v>
      </c>
      <c r="N42" s="164"/>
      <c r="O42" s="164"/>
      <c r="P42" s="164">
        <f>'実質公債費比率（分子）の構造'!O$52</f>
        <v>2519</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36</v>
      </c>
      <c r="C44" s="164"/>
      <c r="D44" s="164"/>
      <c r="E44" s="164">
        <f>'実質公債費比率（分子）の構造'!L$50</f>
        <v>49</v>
      </c>
      <c r="F44" s="164"/>
      <c r="G44" s="164"/>
      <c r="H44" s="164">
        <f>'実質公債費比率（分子）の構造'!M$50</f>
        <v>36</v>
      </c>
      <c r="I44" s="164"/>
      <c r="J44" s="164"/>
      <c r="K44" s="164" t="str">
        <f>'実質公債費比率（分子）の構造'!N$50</f>
        <v>-</v>
      </c>
      <c r="L44" s="164"/>
      <c r="M44" s="164"/>
      <c r="N44" s="164" t="str">
        <f>'実質公債費比率（分子）の構造'!O$50</f>
        <v>-</v>
      </c>
      <c r="O44" s="164"/>
      <c r="P44" s="164"/>
    </row>
    <row r="45" spans="1:16" x14ac:dyDescent="0.15">
      <c r="A45" s="164" t="s">
        <v>63</v>
      </c>
      <c r="B45" s="164">
        <f>'実質公債費比率（分子）の構造'!K$49</f>
        <v>226</v>
      </c>
      <c r="C45" s="164"/>
      <c r="D45" s="164"/>
      <c r="E45" s="164">
        <f>'実質公債費比率（分子）の構造'!L$49</f>
        <v>239</v>
      </c>
      <c r="F45" s="164"/>
      <c r="G45" s="164"/>
      <c r="H45" s="164">
        <f>'実質公債費比率（分子）の構造'!M$49</f>
        <v>190</v>
      </c>
      <c r="I45" s="164"/>
      <c r="J45" s="164"/>
      <c r="K45" s="164">
        <f>'実質公債費比率（分子）の構造'!N$49</f>
        <v>225</v>
      </c>
      <c r="L45" s="164"/>
      <c r="M45" s="164"/>
      <c r="N45" s="164">
        <f>'実質公債費比率（分子）の構造'!O$49</f>
        <v>261</v>
      </c>
      <c r="O45" s="164"/>
      <c r="P45" s="164"/>
    </row>
    <row r="46" spans="1:16" x14ac:dyDescent="0.15">
      <c r="A46" s="164" t="s">
        <v>64</v>
      </c>
      <c r="B46" s="164">
        <f>'実質公債費比率（分子）の構造'!K$48</f>
        <v>338</v>
      </c>
      <c r="C46" s="164"/>
      <c r="D46" s="164"/>
      <c r="E46" s="164">
        <f>'実質公債費比率（分子）の構造'!L$48</f>
        <v>288</v>
      </c>
      <c r="F46" s="164"/>
      <c r="G46" s="164"/>
      <c r="H46" s="164">
        <f>'実質公債費比率（分子）の構造'!M$48</f>
        <v>285</v>
      </c>
      <c r="I46" s="164"/>
      <c r="J46" s="164"/>
      <c r="K46" s="164">
        <f>'実質公債費比率（分子）の構造'!N$48</f>
        <v>286</v>
      </c>
      <c r="L46" s="164"/>
      <c r="M46" s="164"/>
      <c r="N46" s="164">
        <f>'実質公債費比率（分子）の構造'!O$48</f>
        <v>261</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2695</v>
      </c>
      <c r="C49" s="164"/>
      <c r="D49" s="164"/>
      <c r="E49" s="164">
        <f>'実質公債費比率（分子）の構造'!L$45</f>
        <v>2803</v>
      </c>
      <c r="F49" s="164"/>
      <c r="G49" s="164"/>
      <c r="H49" s="164">
        <f>'実質公債費比率（分子）の構造'!M$45</f>
        <v>2772</v>
      </c>
      <c r="I49" s="164"/>
      <c r="J49" s="164"/>
      <c r="K49" s="164">
        <f>'実質公債費比率（分子）の構造'!N$45</f>
        <v>2775</v>
      </c>
      <c r="L49" s="164"/>
      <c r="M49" s="164"/>
      <c r="N49" s="164">
        <f>'実質公債費比率（分子）の構造'!O$45</f>
        <v>2805</v>
      </c>
      <c r="O49" s="164"/>
      <c r="P49" s="164"/>
    </row>
    <row r="50" spans="1:16" x14ac:dyDescent="0.15">
      <c r="A50" s="164" t="s">
        <v>67</v>
      </c>
      <c r="B50" s="164" t="e">
        <f>NA()</f>
        <v>#N/A</v>
      </c>
      <c r="C50" s="164">
        <f>IF(ISNUMBER('実質公債費比率（分子）の構造'!K$53),'実質公債費比率（分子）の構造'!K$53,NA())</f>
        <v>441</v>
      </c>
      <c r="D50" s="164" t="e">
        <f>NA()</f>
        <v>#N/A</v>
      </c>
      <c r="E50" s="164" t="e">
        <f>NA()</f>
        <v>#N/A</v>
      </c>
      <c r="F50" s="164">
        <f>IF(ISNUMBER('実質公債費比率（分子）の構造'!L$53),'実質公債費比率（分子）の構造'!L$53,NA())</f>
        <v>589</v>
      </c>
      <c r="G50" s="164" t="e">
        <f>NA()</f>
        <v>#N/A</v>
      </c>
      <c r="H50" s="164" t="e">
        <f>NA()</f>
        <v>#N/A</v>
      </c>
      <c r="I50" s="164">
        <f>IF(ISNUMBER('実質公債費比率（分子）の構造'!M$53),'実質公債費比率（分子）の構造'!M$53,NA())</f>
        <v>497</v>
      </c>
      <c r="J50" s="164" t="e">
        <f>NA()</f>
        <v>#N/A</v>
      </c>
      <c r="K50" s="164" t="e">
        <f>NA()</f>
        <v>#N/A</v>
      </c>
      <c r="L50" s="164">
        <f>IF(ISNUMBER('実質公債費比率（分子）の構造'!N$53),'実質公債費比率（分子）の構造'!N$53,NA())</f>
        <v>759</v>
      </c>
      <c r="M50" s="164" t="e">
        <f>NA()</f>
        <v>#N/A</v>
      </c>
      <c r="N50" s="164" t="e">
        <f>NA()</f>
        <v>#N/A</v>
      </c>
      <c r="O50" s="164">
        <f>IF(ISNUMBER('実質公債費比率（分子）の構造'!O$53),'実質公債費比率（分子）の構造'!O$53,NA())</f>
        <v>808</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24088</v>
      </c>
      <c r="E56" s="163"/>
      <c r="F56" s="163"/>
      <c r="G56" s="163">
        <f>'将来負担比率（分子）の構造'!J$52</f>
        <v>24271</v>
      </c>
      <c r="H56" s="163"/>
      <c r="I56" s="163"/>
      <c r="J56" s="163">
        <f>'将来負担比率（分子）の構造'!K$52</f>
        <v>23672</v>
      </c>
      <c r="K56" s="163"/>
      <c r="L56" s="163"/>
      <c r="M56" s="163">
        <f>'将来負担比率（分子）の構造'!L$52</f>
        <v>22772</v>
      </c>
      <c r="N56" s="163"/>
      <c r="O56" s="163"/>
      <c r="P56" s="163">
        <f>'将来負担比率（分子）の構造'!M$52</f>
        <v>21697</v>
      </c>
    </row>
    <row r="57" spans="1:16" x14ac:dyDescent="0.15">
      <c r="A57" s="163" t="s">
        <v>42</v>
      </c>
      <c r="B57" s="163"/>
      <c r="C57" s="163"/>
      <c r="D57" s="163">
        <f>'将来負担比率（分子）の構造'!I$51</f>
        <v>5533</v>
      </c>
      <c r="E57" s="163"/>
      <c r="F57" s="163"/>
      <c r="G57" s="163">
        <f>'将来負担比率（分子）の構造'!J$51</f>
        <v>5711</v>
      </c>
      <c r="H57" s="163"/>
      <c r="I57" s="163"/>
      <c r="J57" s="163">
        <f>'将来負担比率（分子）の構造'!K$51</f>
        <v>7227</v>
      </c>
      <c r="K57" s="163"/>
      <c r="L57" s="163"/>
      <c r="M57" s="163">
        <f>'将来負担比率（分子）の構造'!L$51</f>
        <v>6227</v>
      </c>
      <c r="N57" s="163"/>
      <c r="O57" s="163"/>
      <c r="P57" s="163">
        <f>'将来負担比率（分子）の構造'!M$51</f>
        <v>5369</v>
      </c>
    </row>
    <row r="58" spans="1:16" x14ac:dyDescent="0.15">
      <c r="A58" s="163" t="s">
        <v>41</v>
      </c>
      <c r="B58" s="163"/>
      <c r="C58" s="163"/>
      <c r="D58" s="163">
        <f>'将来負担比率（分子）の構造'!I$50</f>
        <v>7530</v>
      </c>
      <c r="E58" s="163"/>
      <c r="F58" s="163"/>
      <c r="G58" s="163">
        <f>'将来負担比率（分子）の構造'!J$50</f>
        <v>8307</v>
      </c>
      <c r="H58" s="163"/>
      <c r="I58" s="163"/>
      <c r="J58" s="163">
        <f>'将来負担比率（分子）の構造'!K$50</f>
        <v>10182</v>
      </c>
      <c r="K58" s="163"/>
      <c r="L58" s="163"/>
      <c r="M58" s="163">
        <f>'将来負担比率（分子）の構造'!L$50</f>
        <v>10321</v>
      </c>
      <c r="N58" s="163"/>
      <c r="O58" s="163"/>
      <c r="P58" s="163">
        <f>'将来負担比率（分子）の構造'!M$50</f>
        <v>10463</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3130</v>
      </c>
      <c r="C62" s="163"/>
      <c r="D62" s="163"/>
      <c r="E62" s="163">
        <f>'将来負担比率（分子）の構造'!J$45</f>
        <v>3079</v>
      </c>
      <c r="F62" s="163"/>
      <c r="G62" s="163"/>
      <c r="H62" s="163">
        <f>'将来負担比率（分子）の構造'!K$45</f>
        <v>3098</v>
      </c>
      <c r="I62" s="163"/>
      <c r="J62" s="163"/>
      <c r="K62" s="163">
        <f>'将来負担比率（分子）の構造'!L$45</f>
        <v>3113</v>
      </c>
      <c r="L62" s="163"/>
      <c r="M62" s="163"/>
      <c r="N62" s="163">
        <f>'将来負担比率（分子）の構造'!M$45</f>
        <v>2991</v>
      </c>
      <c r="O62" s="163"/>
      <c r="P62" s="163"/>
    </row>
    <row r="63" spans="1:16" x14ac:dyDescent="0.15">
      <c r="A63" s="163" t="s">
        <v>34</v>
      </c>
      <c r="B63" s="163">
        <f>'将来負担比率（分子）の構造'!I$44</f>
        <v>1600</v>
      </c>
      <c r="C63" s="163"/>
      <c r="D63" s="163"/>
      <c r="E63" s="163">
        <f>'将来負担比率（分子）の構造'!J$44</f>
        <v>1849</v>
      </c>
      <c r="F63" s="163"/>
      <c r="G63" s="163"/>
      <c r="H63" s="163">
        <f>'将来負担比率（分子）の構造'!K$44</f>
        <v>2296</v>
      </c>
      <c r="I63" s="163"/>
      <c r="J63" s="163"/>
      <c r="K63" s="163">
        <f>'将来負担比率（分子）の構造'!L$44</f>
        <v>2118</v>
      </c>
      <c r="L63" s="163"/>
      <c r="M63" s="163"/>
      <c r="N63" s="163">
        <f>'将来負担比率（分子）の構造'!M$44</f>
        <v>1925</v>
      </c>
      <c r="O63" s="163"/>
      <c r="P63" s="163"/>
    </row>
    <row r="64" spans="1:16" x14ac:dyDescent="0.15">
      <c r="A64" s="163" t="s">
        <v>33</v>
      </c>
      <c r="B64" s="163">
        <f>'将来負担比率（分子）の構造'!I$43</f>
        <v>2991</v>
      </c>
      <c r="C64" s="163"/>
      <c r="D64" s="163"/>
      <c r="E64" s="163">
        <f>'将来負担比率（分子）の構造'!J$43</f>
        <v>2851</v>
      </c>
      <c r="F64" s="163"/>
      <c r="G64" s="163"/>
      <c r="H64" s="163">
        <f>'将来負担比率（分子）の構造'!K$43</f>
        <v>2809</v>
      </c>
      <c r="I64" s="163"/>
      <c r="J64" s="163"/>
      <c r="K64" s="163">
        <f>'将来負担比率（分子）の構造'!L$43</f>
        <v>2798</v>
      </c>
      <c r="L64" s="163"/>
      <c r="M64" s="163"/>
      <c r="N64" s="163">
        <f>'将来負担比率（分子）の構造'!M$43</f>
        <v>2928</v>
      </c>
      <c r="O64" s="163"/>
      <c r="P64" s="163"/>
    </row>
    <row r="65" spans="1:16" x14ac:dyDescent="0.15">
      <c r="A65" s="163" t="s">
        <v>32</v>
      </c>
      <c r="B65" s="163">
        <f>'将来負担比率（分子）の構造'!I$42</f>
        <v>59</v>
      </c>
      <c r="C65" s="163"/>
      <c r="D65" s="163"/>
      <c r="E65" s="163">
        <f>'将来負担比率（分子）の構造'!J$42</f>
        <v>29</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24474</v>
      </c>
      <c r="C66" s="163"/>
      <c r="D66" s="163"/>
      <c r="E66" s="163">
        <f>'将来負担比率（分子）の構造'!J$41</f>
        <v>24320</v>
      </c>
      <c r="F66" s="163"/>
      <c r="G66" s="163"/>
      <c r="H66" s="163">
        <f>'将来負担比率（分子）の構造'!K$41</f>
        <v>24766</v>
      </c>
      <c r="I66" s="163"/>
      <c r="J66" s="163"/>
      <c r="K66" s="163">
        <f>'将来負担比率（分子）の構造'!L$41</f>
        <v>24046</v>
      </c>
      <c r="L66" s="163"/>
      <c r="M66" s="163"/>
      <c r="N66" s="163">
        <f>'将来負担比率（分子）の構造'!M$41</f>
        <v>23476</v>
      </c>
      <c r="O66" s="163"/>
      <c r="P66" s="163"/>
    </row>
    <row r="67" spans="1:16" x14ac:dyDescent="0.15">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5219</v>
      </c>
      <c r="C72" s="167">
        <f>基金残高に係る経年分析!G55</f>
        <v>4865</v>
      </c>
      <c r="D72" s="167">
        <f>基金残高に係る経年分析!H55</f>
        <v>4457</v>
      </c>
    </row>
    <row r="73" spans="1:16" x14ac:dyDescent="0.15">
      <c r="A73" s="166" t="s">
        <v>74</v>
      </c>
      <c r="B73" s="167" t="str">
        <f>基金残高に係る経年分析!F56</f>
        <v>-</v>
      </c>
      <c r="C73" s="167" t="str">
        <f>基金残高に係る経年分析!G56</f>
        <v>-</v>
      </c>
      <c r="D73" s="167" t="str">
        <f>基金残高に係る経年分析!H56</f>
        <v>-</v>
      </c>
    </row>
    <row r="74" spans="1:16" x14ac:dyDescent="0.15">
      <c r="A74" s="166" t="s">
        <v>75</v>
      </c>
      <c r="B74" s="167">
        <f>基金残高に係る経年分析!F57</f>
        <v>4073</v>
      </c>
      <c r="C74" s="167">
        <f>基金残高に係る経年分析!G57</f>
        <v>4589</v>
      </c>
      <c r="D74" s="167">
        <f>基金残高に係る経年分析!H57</f>
        <v>5118</v>
      </c>
    </row>
  </sheetData>
  <sheetProtection algorithmName="SHA-512" hashValue="t6imr/kMK5aeow87Bv/OuC8n2gtn4BURSeEJGXgMuzrHLF9sq8vqOX6RgFLniQCr+WiC5eHw+LIwoQzlk4zqgw==" saltValue="HLtkFuC6Y3DxOO0mC+g0v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16449438</v>
      </c>
      <c r="S5" s="613"/>
      <c r="T5" s="613"/>
      <c r="U5" s="613"/>
      <c r="V5" s="613"/>
      <c r="W5" s="613"/>
      <c r="X5" s="613"/>
      <c r="Y5" s="614"/>
      <c r="Z5" s="615">
        <v>37.5</v>
      </c>
      <c r="AA5" s="615"/>
      <c r="AB5" s="615"/>
      <c r="AC5" s="615"/>
      <c r="AD5" s="616">
        <v>15315671</v>
      </c>
      <c r="AE5" s="616"/>
      <c r="AF5" s="616"/>
      <c r="AG5" s="616"/>
      <c r="AH5" s="616"/>
      <c r="AI5" s="616"/>
      <c r="AJ5" s="616"/>
      <c r="AK5" s="616"/>
      <c r="AL5" s="617">
        <v>64.599999999999994</v>
      </c>
      <c r="AM5" s="618"/>
      <c r="AN5" s="618"/>
      <c r="AO5" s="619"/>
      <c r="AP5" s="609" t="s">
        <v>216</v>
      </c>
      <c r="AQ5" s="610"/>
      <c r="AR5" s="610"/>
      <c r="AS5" s="610"/>
      <c r="AT5" s="610"/>
      <c r="AU5" s="610"/>
      <c r="AV5" s="610"/>
      <c r="AW5" s="610"/>
      <c r="AX5" s="610"/>
      <c r="AY5" s="610"/>
      <c r="AZ5" s="610"/>
      <c r="BA5" s="610"/>
      <c r="BB5" s="610"/>
      <c r="BC5" s="610"/>
      <c r="BD5" s="610"/>
      <c r="BE5" s="610"/>
      <c r="BF5" s="611"/>
      <c r="BG5" s="623">
        <v>15315671</v>
      </c>
      <c r="BH5" s="624"/>
      <c r="BI5" s="624"/>
      <c r="BJ5" s="624"/>
      <c r="BK5" s="624"/>
      <c r="BL5" s="624"/>
      <c r="BM5" s="624"/>
      <c r="BN5" s="625"/>
      <c r="BO5" s="626">
        <v>93.1</v>
      </c>
      <c r="BP5" s="626"/>
      <c r="BQ5" s="626"/>
      <c r="BR5" s="626"/>
      <c r="BS5" s="627">
        <v>69776</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208733</v>
      </c>
      <c r="S6" s="624"/>
      <c r="T6" s="624"/>
      <c r="U6" s="624"/>
      <c r="V6" s="624"/>
      <c r="W6" s="624"/>
      <c r="X6" s="624"/>
      <c r="Y6" s="625"/>
      <c r="Z6" s="626">
        <v>0.5</v>
      </c>
      <c r="AA6" s="626"/>
      <c r="AB6" s="626"/>
      <c r="AC6" s="626"/>
      <c r="AD6" s="627">
        <v>208733</v>
      </c>
      <c r="AE6" s="627"/>
      <c r="AF6" s="627"/>
      <c r="AG6" s="627"/>
      <c r="AH6" s="627"/>
      <c r="AI6" s="627"/>
      <c r="AJ6" s="627"/>
      <c r="AK6" s="627"/>
      <c r="AL6" s="628">
        <v>0.9</v>
      </c>
      <c r="AM6" s="629"/>
      <c r="AN6" s="629"/>
      <c r="AO6" s="630"/>
      <c r="AP6" s="620" t="s">
        <v>221</v>
      </c>
      <c r="AQ6" s="621"/>
      <c r="AR6" s="621"/>
      <c r="AS6" s="621"/>
      <c r="AT6" s="621"/>
      <c r="AU6" s="621"/>
      <c r="AV6" s="621"/>
      <c r="AW6" s="621"/>
      <c r="AX6" s="621"/>
      <c r="AY6" s="621"/>
      <c r="AZ6" s="621"/>
      <c r="BA6" s="621"/>
      <c r="BB6" s="621"/>
      <c r="BC6" s="621"/>
      <c r="BD6" s="621"/>
      <c r="BE6" s="621"/>
      <c r="BF6" s="622"/>
      <c r="BG6" s="623">
        <v>15315671</v>
      </c>
      <c r="BH6" s="624"/>
      <c r="BI6" s="624"/>
      <c r="BJ6" s="624"/>
      <c r="BK6" s="624"/>
      <c r="BL6" s="624"/>
      <c r="BM6" s="624"/>
      <c r="BN6" s="625"/>
      <c r="BO6" s="626">
        <v>93.1</v>
      </c>
      <c r="BP6" s="626"/>
      <c r="BQ6" s="626"/>
      <c r="BR6" s="626"/>
      <c r="BS6" s="627">
        <v>69776</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244799</v>
      </c>
      <c r="CS6" s="624"/>
      <c r="CT6" s="624"/>
      <c r="CU6" s="624"/>
      <c r="CV6" s="624"/>
      <c r="CW6" s="624"/>
      <c r="CX6" s="624"/>
      <c r="CY6" s="625"/>
      <c r="CZ6" s="617">
        <v>0.6</v>
      </c>
      <c r="DA6" s="618"/>
      <c r="DB6" s="618"/>
      <c r="DC6" s="634"/>
      <c r="DD6" s="632" t="s">
        <v>122</v>
      </c>
      <c r="DE6" s="624"/>
      <c r="DF6" s="624"/>
      <c r="DG6" s="624"/>
      <c r="DH6" s="624"/>
      <c r="DI6" s="624"/>
      <c r="DJ6" s="624"/>
      <c r="DK6" s="624"/>
      <c r="DL6" s="624"/>
      <c r="DM6" s="624"/>
      <c r="DN6" s="624"/>
      <c r="DO6" s="624"/>
      <c r="DP6" s="625"/>
      <c r="DQ6" s="632">
        <v>244765</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8462</v>
      </c>
      <c r="S7" s="624"/>
      <c r="T7" s="624"/>
      <c r="U7" s="624"/>
      <c r="V7" s="624"/>
      <c r="W7" s="624"/>
      <c r="X7" s="624"/>
      <c r="Y7" s="625"/>
      <c r="Z7" s="626">
        <v>0</v>
      </c>
      <c r="AA7" s="626"/>
      <c r="AB7" s="626"/>
      <c r="AC7" s="626"/>
      <c r="AD7" s="627">
        <v>8462</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7985021</v>
      </c>
      <c r="BH7" s="624"/>
      <c r="BI7" s="624"/>
      <c r="BJ7" s="624"/>
      <c r="BK7" s="624"/>
      <c r="BL7" s="624"/>
      <c r="BM7" s="624"/>
      <c r="BN7" s="625"/>
      <c r="BO7" s="626">
        <v>48.5</v>
      </c>
      <c r="BP7" s="626"/>
      <c r="BQ7" s="626"/>
      <c r="BR7" s="626"/>
      <c r="BS7" s="627">
        <v>69776</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5712629</v>
      </c>
      <c r="CS7" s="624"/>
      <c r="CT7" s="624"/>
      <c r="CU7" s="624"/>
      <c r="CV7" s="624"/>
      <c r="CW7" s="624"/>
      <c r="CX7" s="624"/>
      <c r="CY7" s="625"/>
      <c r="CZ7" s="626">
        <v>13.4</v>
      </c>
      <c r="DA7" s="626"/>
      <c r="DB7" s="626"/>
      <c r="DC7" s="626"/>
      <c r="DD7" s="632">
        <v>270495</v>
      </c>
      <c r="DE7" s="624"/>
      <c r="DF7" s="624"/>
      <c r="DG7" s="624"/>
      <c r="DH7" s="624"/>
      <c r="DI7" s="624"/>
      <c r="DJ7" s="624"/>
      <c r="DK7" s="624"/>
      <c r="DL7" s="624"/>
      <c r="DM7" s="624"/>
      <c r="DN7" s="624"/>
      <c r="DO7" s="624"/>
      <c r="DP7" s="625"/>
      <c r="DQ7" s="632">
        <v>4568139</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161700</v>
      </c>
      <c r="S8" s="624"/>
      <c r="T8" s="624"/>
      <c r="U8" s="624"/>
      <c r="V8" s="624"/>
      <c r="W8" s="624"/>
      <c r="X8" s="624"/>
      <c r="Y8" s="625"/>
      <c r="Z8" s="626">
        <v>0.4</v>
      </c>
      <c r="AA8" s="626"/>
      <c r="AB8" s="626"/>
      <c r="AC8" s="626"/>
      <c r="AD8" s="627">
        <v>161700</v>
      </c>
      <c r="AE8" s="627"/>
      <c r="AF8" s="627"/>
      <c r="AG8" s="627"/>
      <c r="AH8" s="627"/>
      <c r="AI8" s="627"/>
      <c r="AJ8" s="627"/>
      <c r="AK8" s="627"/>
      <c r="AL8" s="628">
        <v>0.7</v>
      </c>
      <c r="AM8" s="629"/>
      <c r="AN8" s="629"/>
      <c r="AO8" s="630"/>
      <c r="AP8" s="620" t="s">
        <v>227</v>
      </c>
      <c r="AQ8" s="621"/>
      <c r="AR8" s="621"/>
      <c r="AS8" s="621"/>
      <c r="AT8" s="621"/>
      <c r="AU8" s="621"/>
      <c r="AV8" s="621"/>
      <c r="AW8" s="621"/>
      <c r="AX8" s="621"/>
      <c r="AY8" s="621"/>
      <c r="AZ8" s="621"/>
      <c r="BA8" s="621"/>
      <c r="BB8" s="621"/>
      <c r="BC8" s="621"/>
      <c r="BD8" s="621"/>
      <c r="BE8" s="621"/>
      <c r="BF8" s="622"/>
      <c r="BG8" s="623">
        <v>186314</v>
      </c>
      <c r="BH8" s="624"/>
      <c r="BI8" s="624"/>
      <c r="BJ8" s="624"/>
      <c r="BK8" s="624"/>
      <c r="BL8" s="624"/>
      <c r="BM8" s="624"/>
      <c r="BN8" s="625"/>
      <c r="BO8" s="626">
        <v>1.1000000000000001</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21233015</v>
      </c>
      <c r="CS8" s="624"/>
      <c r="CT8" s="624"/>
      <c r="CU8" s="624"/>
      <c r="CV8" s="624"/>
      <c r="CW8" s="624"/>
      <c r="CX8" s="624"/>
      <c r="CY8" s="625"/>
      <c r="CZ8" s="626">
        <v>49.9</v>
      </c>
      <c r="DA8" s="626"/>
      <c r="DB8" s="626"/>
      <c r="DC8" s="626"/>
      <c r="DD8" s="632">
        <v>56689</v>
      </c>
      <c r="DE8" s="624"/>
      <c r="DF8" s="624"/>
      <c r="DG8" s="624"/>
      <c r="DH8" s="624"/>
      <c r="DI8" s="624"/>
      <c r="DJ8" s="624"/>
      <c r="DK8" s="624"/>
      <c r="DL8" s="624"/>
      <c r="DM8" s="624"/>
      <c r="DN8" s="624"/>
      <c r="DO8" s="624"/>
      <c r="DP8" s="625"/>
      <c r="DQ8" s="632">
        <v>10554160</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232562</v>
      </c>
      <c r="S9" s="624"/>
      <c r="T9" s="624"/>
      <c r="U9" s="624"/>
      <c r="V9" s="624"/>
      <c r="W9" s="624"/>
      <c r="X9" s="624"/>
      <c r="Y9" s="625"/>
      <c r="Z9" s="626">
        <v>0.5</v>
      </c>
      <c r="AA9" s="626"/>
      <c r="AB9" s="626"/>
      <c r="AC9" s="626"/>
      <c r="AD9" s="627">
        <v>232562</v>
      </c>
      <c r="AE9" s="627"/>
      <c r="AF9" s="627"/>
      <c r="AG9" s="627"/>
      <c r="AH9" s="627"/>
      <c r="AI9" s="627"/>
      <c r="AJ9" s="627"/>
      <c r="AK9" s="627"/>
      <c r="AL9" s="628">
        <v>1</v>
      </c>
      <c r="AM9" s="629"/>
      <c r="AN9" s="629"/>
      <c r="AO9" s="630"/>
      <c r="AP9" s="620" t="s">
        <v>230</v>
      </c>
      <c r="AQ9" s="621"/>
      <c r="AR9" s="621"/>
      <c r="AS9" s="621"/>
      <c r="AT9" s="621"/>
      <c r="AU9" s="621"/>
      <c r="AV9" s="621"/>
      <c r="AW9" s="621"/>
      <c r="AX9" s="621"/>
      <c r="AY9" s="621"/>
      <c r="AZ9" s="621"/>
      <c r="BA9" s="621"/>
      <c r="BB9" s="621"/>
      <c r="BC9" s="621"/>
      <c r="BD9" s="621"/>
      <c r="BE9" s="621"/>
      <c r="BF9" s="622"/>
      <c r="BG9" s="623">
        <v>7198370</v>
      </c>
      <c r="BH9" s="624"/>
      <c r="BI9" s="624"/>
      <c r="BJ9" s="624"/>
      <c r="BK9" s="624"/>
      <c r="BL9" s="624"/>
      <c r="BM9" s="624"/>
      <c r="BN9" s="625"/>
      <c r="BO9" s="626">
        <v>43.8</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2580258</v>
      </c>
      <c r="CS9" s="624"/>
      <c r="CT9" s="624"/>
      <c r="CU9" s="624"/>
      <c r="CV9" s="624"/>
      <c r="CW9" s="624"/>
      <c r="CX9" s="624"/>
      <c r="CY9" s="625"/>
      <c r="CZ9" s="626">
        <v>6.1</v>
      </c>
      <c r="DA9" s="626"/>
      <c r="DB9" s="626"/>
      <c r="DC9" s="626"/>
      <c r="DD9" s="632">
        <v>12270</v>
      </c>
      <c r="DE9" s="624"/>
      <c r="DF9" s="624"/>
      <c r="DG9" s="624"/>
      <c r="DH9" s="624"/>
      <c r="DI9" s="624"/>
      <c r="DJ9" s="624"/>
      <c r="DK9" s="624"/>
      <c r="DL9" s="624"/>
      <c r="DM9" s="624"/>
      <c r="DN9" s="624"/>
      <c r="DO9" s="624"/>
      <c r="DP9" s="625"/>
      <c r="DQ9" s="632">
        <v>2356349</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249470</v>
      </c>
      <c r="BH10" s="624"/>
      <c r="BI10" s="624"/>
      <c r="BJ10" s="624"/>
      <c r="BK10" s="624"/>
      <c r="BL10" s="624"/>
      <c r="BM10" s="624"/>
      <c r="BN10" s="625"/>
      <c r="BO10" s="626">
        <v>1.5</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10019</v>
      </c>
      <c r="CS10" s="624"/>
      <c r="CT10" s="624"/>
      <c r="CU10" s="624"/>
      <c r="CV10" s="624"/>
      <c r="CW10" s="624"/>
      <c r="CX10" s="624"/>
      <c r="CY10" s="625"/>
      <c r="CZ10" s="626">
        <v>0</v>
      </c>
      <c r="DA10" s="626"/>
      <c r="DB10" s="626"/>
      <c r="DC10" s="626"/>
      <c r="DD10" s="632" t="s">
        <v>122</v>
      </c>
      <c r="DE10" s="624"/>
      <c r="DF10" s="624"/>
      <c r="DG10" s="624"/>
      <c r="DH10" s="624"/>
      <c r="DI10" s="624"/>
      <c r="DJ10" s="624"/>
      <c r="DK10" s="624"/>
      <c r="DL10" s="624"/>
      <c r="DM10" s="624"/>
      <c r="DN10" s="624"/>
      <c r="DO10" s="624"/>
      <c r="DP10" s="625"/>
      <c r="DQ10" s="632">
        <v>9985</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2502324</v>
      </c>
      <c r="S11" s="624"/>
      <c r="T11" s="624"/>
      <c r="U11" s="624"/>
      <c r="V11" s="624"/>
      <c r="W11" s="624"/>
      <c r="X11" s="624"/>
      <c r="Y11" s="625"/>
      <c r="Z11" s="628">
        <v>5.7</v>
      </c>
      <c r="AA11" s="629"/>
      <c r="AB11" s="629"/>
      <c r="AC11" s="635"/>
      <c r="AD11" s="632">
        <v>2502324</v>
      </c>
      <c r="AE11" s="624"/>
      <c r="AF11" s="624"/>
      <c r="AG11" s="624"/>
      <c r="AH11" s="624"/>
      <c r="AI11" s="624"/>
      <c r="AJ11" s="624"/>
      <c r="AK11" s="625"/>
      <c r="AL11" s="628">
        <v>10.6</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350867</v>
      </c>
      <c r="BH11" s="624"/>
      <c r="BI11" s="624"/>
      <c r="BJ11" s="624"/>
      <c r="BK11" s="624"/>
      <c r="BL11" s="624"/>
      <c r="BM11" s="624"/>
      <c r="BN11" s="625"/>
      <c r="BO11" s="626">
        <v>2.1</v>
      </c>
      <c r="BP11" s="626"/>
      <c r="BQ11" s="626"/>
      <c r="BR11" s="626"/>
      <c r="BS11" s="627">
        <v>69776</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147889</v>
      </c>
      <c r="CS11" s="624"/>
      <c r="CT11" s="624"/>
      <c r="CU11" s="624"/>
      <c r="CV11" s="624"/>
      <c r="CW11" s="624"/>
      <c r="CX11" s="624"/>
      <c r="CY11" s="625"/>
      <c r="CZ11" s="626">
        <v>0.3</v>
      </c>
      <c r="DA11" s="626"/>
      <c r="DB11" s="626"/>
      <c r="DC11" s="626"/>
      <c r="DD11" s="632">
        <v>24428</v>
      </c>
      <c r="DE11" s="624"/>
      <c r="DF11" s="624"/>
      <c r="DG11" s="624"/>
      <c r="DH11" s="624"/>
      <c r="DI11" s="624"/>
      <c r="DJ11" s="624"/>
      <c r="DK11" s="624"/>
      <c r="DL11" s="624"/>
      <c r="DM11" s="624"/>
      <c r="DN11" s="624"/>
      <c r="DO11" s="624"/>
      <c r="DP11" s="625"/>
      <c r="DQ11" s="632">
        <v>128297</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v>5248</v>
      </c>
      <c r="S12" s="624"/>
      <c r="T12" s="624"/>
      <c r="U12" s="624"/>
      <c r="V12" s="624"/>
      <c r="W12" s="624"/>
      <c r="X12" s="624"/>
      <c r="Y12" s="625"/>
      <c r="Z12" s="626">
        <v>0</v>
      </c>
      <c r="AA12" s="626"/>
      <c r="AB12" s="626"/>
      <c r="AC12" s="626"/>
      <c r="AD12" s="627">
        <v>5248</v>
      </c>
      <c r="AE12" s="627"/>
      <c r="AF12" s="627"/>
      <c r="AG12" s="627"/>
      <c r="AH12" s="627"/>
      <c r="AI12" s="627"/>
      <c r="AJ12" s="627"/>
      <c r="AK12" s="627"/>
      <c r="AL12" s="628">
        <v>0</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6257681</v>
      </c>
      <c r="BH12" s="624"/>
      <c r="BI12" s="624"/>
      <c r="BJ12" s="624"/>
      <c r="BK12" s="624"/>
      <c r="BL12" s="624"/>
      <c r="BM12" s="624"/>
      <c r="BN12" s="625"/>
      <c r="BO12" s="626">
        <v>38</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265869</v>
      </c>
      <c r="CS12" s="624"/>
      <c r="CT12" s="624"/>
      <c r="CU12" s="624"/>
      <c r="CV12" s="624"/>
      <c r="CW12" s="624"/>
      <c r="CX12" s="624"/>
      <c r="CY12" s="625"/>
      <c r="CZ12" s="626">
        <v>0.6</v>
      </c>
      <c r="DA12" s="626"/>
      <c r="DB12" s="626"/>
      <c r="DC12" s="626"/>
      <c r="DD12" s="632">
        <v>12697</v>
      </c>
      <c r="DE12" s="624"/>
      <c r="DF12" s="624"/>
      <c r="DG12" s="624"/>
      <c r="DH12" s="624"/>
      <c r="DI12" s="624"/>
      <c r="DJ12" s="624"/>
      <c r="DK12" s="624"/>
      <c r="DL12" s="624"/>
      <c r="DM12" s="624"/>
      <c r="DN12" s="624"/>
      <c r="DO12" s="624"/>
      <c r="DP12" s="625"/>
      <c r="DQ12" s="632">
        <v>259427</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6250077</v>
      </c>
      <c r="BH13" s="624"/>
      <c r="BI13" s="624"/>
      <c r="BJ13" s="624"/>
      <c r="BK13" s="624"/>
      <c r="BL13" s="624"/>
      <c r="BM13" s="624"/>
      <c r="BN13" s="625"/>
      <c r="BO13" s="626">
        <v>38</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2415556</v>
      </c>
      <c r="CS13" s="624"/>
      <c r="CT13" s="624"/>
      <c r="CU13" s="624"/>
      <c r="CV13" s="624"/>
      <c r="CW13" s="624"/>
      <c r="CX13" s="624"/>
      <c r="CY13" s="625"/>
      <c r="CZ13" s="626">
        <v>5.7</v>
      </c>
      <c r="DA13" s="626"/>
      <c r="DB13" s="626"/>
      <c r="DC13" s="626"/>
      <c r="DD13" s="632">
        <v>968905</v>
      </c>
      <c r="DE13" s="624"/>
      <c r="DF13" s="624"/>
      <c r="DG13" s="624"/>
      <c r="DH13" s="624"/>
      <c r="DI13" s="624"/>
      <c r="DJ13" s="624"/>
      <c r="DK13" s="624"/>
      <c r="DL13" s="624"/>
      <c r="DM13" s="624"/>
      <c r="DN13" s="624"/>
      <c r="DO13" s="624"/>
      <c r="DP13" s="625"/>
      <c r="DQ13" s="632">
        <v>1682646</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171976</v>
      </c>
      <c r="BH14" s="624"/>
      <c r="BI14" s="624"/>
      <c r="BJ14" s="624"/>
      <c r="BK14" s="624"/>
      <c r="BL14" s="624"/>
      <c r="BM14" s="624"/>
      <c r="BN14" s="625"/>
      <c r="BO14" s="626">
        <v>1</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1651982</v>
      </c>
      <c r="CS14" s="624"/>
      <c r="CT14" s="624"/>
      <c r="CU14" s="624"/>
      <c r="CV14" s="624"/>
      <c r="CW14" s="624"/>
      <c r="CX14" s="624"/>
      <c r="CY14" s="625"/>
      <c r="CZ14" s="626">
        <v>3.9</v>
      </c>
      <c r="DA14" s="626"/>
      <c r="DB14" s="626"/>
      <c r="DC14" s="626"/>
      <c r="DD14" s="632">
        <v>355304</v>
      </c>
      <c r="DE14" s="624"/>
      <c r="DF14" s="624"/>
      <c r="DG14" s="624"/>
      <c r="DH14" s="624"/>
      <c r="DI14" s="624"/>
      <c r="DJ14" s="624"/>
      <c r="DK14" s="624"/>
      <c r="DL14" s="624"/>
      <c r="DM14" s="624"/>
      <c r="DN14" s="624"/>
      <c r="DO14" s="624"/>
      <c r="DP14" s="625"/>
      <c r="DQ14" s="632">
        <v>1307040</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v>44309</v>
      </c>
      <c r="S15" s="624"/>
      <c r="T15" s="624"/>
      <c r="U15" s="624"/>
      <c r="V15" s="624"/>
      <c r="W15" s="624"/>
      <c r="X15" s="624"/>
      <c r="Y15" s="625"/>
      <c r="Z15" s="626">
        <v>0.1</v>
      </c>
      <c r="AA15" s="626"/>
      <c r="AB15" s="626"/>
      <c r="AC15" s="626"/>
      <c r="AD15" s="627">
        <v>44309</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900993</v>
      </c>
      <c r="BH15" s="624"/>
      <c r="BI15" s="624"/>
      <c r="BJ15" s="624"/>
      <c r="BK15" s="624"/>
      <c r="BL15" s="624"/>
      <c r="BM15" s="624"/>
      <c r="BN15" s="625"/>
      <c r="BO15" s="626">
        <v>5.5</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5454315</v>
      </c>
      <c r="CS15" s="624"/>
      <c r="CT15" s="624"/>
      <c r="CU15" s="624"/>
      <c r="CV15" s="624"/>
      <c r="CW15" s="624"/>
      <c r="CX15" s="624"/>
      <c r="CY15" s="625"/>
      <c r="CZ15" s="626">
        <v>12.8</v>
      </c>
      <c r="DA15" s="626"/>
      <c r="DB15" s="626"/>
      <c r="DC15" s="626"/>
      <c r="DD15" s="632">
        <v>1627569</v>
      </c>
      <c r="DE15" s="624"/>
      <c r="DF15" s="624"/>
      <c r="DG15" s="624"/>
      <c r="DH15" s="624"/>
      <c r="DI15" s="624"/>
      <c r="DJ15" s="624"/>
      <c r="DK15" s="624"/>
      <c r="DL15" s="624"/>
      <c r="DM15" s="624"/>
      <c r="DN15" s="624"/>
      <c r="DO15" s="624"/>
      <c r="DP15" s="625"/>
      <c r="DQ15" s="632">
        <v>3079800</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146916</v>
      </c>
      <c r="S16" s="624"/>
      <c r="T16" s="624"/>
      <c r="U16" s="624"/>
      <c r="V16" s="624"/>
      <c r="W16" s="624"/>
      <c r="X16" s="624"/>
      <c r="Y16" s="625"/>
      <c r="Z16" s="626">
        <v>0.3</v>
      </c>
      <c r="AA16" s="626"/>
      <c r="AB16" s="626"/>
      <c r="AC16" s="626"/>
      <c r="AD16" s="627">
        <v>146916</v>
      </c>
      <c r="AE16" s="627"/>
      <c r="AF16" s="627"/>
      <c r="AG16" s="627"/>
      <c r="AH16" s="627"/>
      <c r="AI16" s="627"/>
      <c r="AJ16" s="627"/>
      <c r="AK16" s="627"/>
      <c r="AL16" s="628">
        <v>0.6</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676741</v>
      </c>
      <c r="S17" s="624"/>
      <c r="T17" s="624"/>
      <c r="U17" s="624"/>
      <c r="V17" s="624"/>
      <c r="W17" s="624"/>
      <c r="X17" s="624"/>
      <c r="Y17" s="625"/>
      <c r="Z17" s="626">
        <v>1.5</v>
      </c>
      <c r="AA17" s="626"/>
      <c r="AB17" s="626"/>
      <c r="AC17" s="626"/>
      <c r="AD17" s="627">
        <v>676741</v>
      </c>
      <c r="AE17" s="627"/>
      <c r="AF17" s="627"/>
      <c r="AG17" s="627"/>
      <c r="AH17" s="627"/>
      <c r="AI17" s="627"/>
      <c r="AJ17" s="627"/>
      <c r="AK17" s="627"/>
      <c r="AL17" s="628">
        <v>2.9</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2805020</v>
      </c>
      <c r="CS17" s="624"/>
      <c r="CT17" s="624"/>
      <c r="CU17" s="624"/>
      <c r="CV17" s="624"/>
      <c r="CW17" s="624"/>
      <c r="CX17" s="624"/>
      <c r="CY17" s="625"/>
      <c r="CZ17" s="626">
        <v>6.6</v>
      </c>
      <c r="DA17" s="626"/>
      <c r="DB17" s="626"/>
      <c r="DC17" s="626"/>
      <c r="DD17" s="632" t="s">
        <v>122</v>
      </c>
      <c r="DE17" s="624"/>
      <c r="DF17" s="624"/>
      <c r="DG17" s="624"/>
      <c r="DH17" s="624"/>
      <c r="DI17" s="624"/>
      <c r="DJ17" s="624"/>
      <c r="DK17" s="624"/>
      <c r="DL17" s="624"/>
      <c r="DM17" s="624"/>
      <c r="DN17" s="624"/>
      <c r="DO17" s="624"/>
      <c r="DP17" s="625"/>
      <c r="DQ17" s="632">
        <v>2805020</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138650</v>
      </c>
      <c r="S18" s="624"/>
      <c r="T18" s="624"/>
      <c r="U18" s="624"/>
      <c r="V18" s="624"/>
      <c r="W18" s="624"/>
      <c r="X18" s="624"/>
      <c r="Y18" s="625"/>
      <c r="Z18" s="626">
        <v>0.3</v>
      </c>
      <c r="AA18" s="626"/>
      <c r="AB18" s="626"/>
      <c r="AC18" s="626"/>
      <c r="AD18" s="627">
        <v>138650</v>
      </c>
      <c r="AE18" s="627"/>
      <c r="AF18" s="627"/>
      <c r="AG18" s="627"/>
      <c r="AH18" s="627"/>
      <c r="AI18" s="627"/>
      <c r="AJ18" s="627"/>
      <c r="AK18" s="627"/>
      <c r="AL18" s="628">
        <v>0.6</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536782</v>
      </c>
      <c r="S19" s="624"/>
      <c r="T19" s="624"/>
      <c r="U19" s="624"/>
      <c r="V19" s="624"/>
      <c r="W19" s="624"/>
      <c r="X19" s="624"/>
      <c r="Y19" s="625"/>
      <c r="Z19" s="626">
        <v>1.2</v>
      </c>
      <c r="AA19" s="626"/>
      <c r="AB19" s="626"/>
      <c r="AC19" s="626"/>
      <c r="AD19" s="627">
        <v>536782</v>
      </c>
      <c r="AE19" s="627"/>
      <c r="AF19" s="627"/>
      <c r="AG19" s="627"/>
      <c r="AH19" s="627"/>
      <c r="AI19" s="627"/>
      <c r="AJ19" s="627"/>
      <c r="AK19" s="627"/>
      <c r="AL19" s="628">
        <v>2.2999999999999998</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1133767</v>
      </c>
      <c r="BH19" s="624"/>
      <c r="BI19" s="624"/>
      <c r="BJ19" s="624"/>
      <c r="BK19" s="624"/>
      <c r="BL19" s="624"/>
      <c r="BM19" s="624"/>
      <c r="BN19" s="625"/>
      <c r="BO19" s="626">
        <v>6.9</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v>1309</v>
      </c>
      <c r="S20" s="624"/>
      <c r="T20" s="624"/>
      <c r="U20" s="624"/>
      <c r="V20" s="624"/>
      <c r="W20" s="624"/>
      <c r="X20" s="624"/>
      <c r="Y20" s="625"/>
      <c r="Z20" s="626">
        <v>0</v>
      </c>
      <c r="AA20" s="626"/>
      <c r="AB20" s="626"/>
      <c r="AC20" s="626"/>
      <c r="AD20" s="627">
        <v>1309</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1133767</v>
      </c>
      <c r="BH20" s="624"/>
      <c r="BI20" s="624"/>
      <c r="BJ20" s="624"/>
      <c r="BK20" s="624"/>
      <c r="BL20" s="624"/>
      <c r="BM20" s="624"/>
      <c r="BN20" s="625"/>
      <c r="BO20" s="626">
        <v>6.9</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42521351</v>
      </c>
      <c r="CS20" s="624"/>
      <c r="CT20" s="624"/>
      <c r="CU20" s="624"/>
      <c r="CV20" s="624"/>
      <c r="CW20" s="624"/>
      <c r="CX20" s="624"/>
      <c r="CY20" s="625"/>
      <c r="CZ20" s="626">
        <v>100</v>
      </c>
      <c r="DA20" s="626"/>
      <c r="DB20" s="626"/>
      <c r="DC20" s="626"/>
      <c r="DD20" s="632">
        <v>3328357</v>
      </c>
      <c r="DE20" s="624"/>
      <c r="DF20" s="624"/>
      <c r="DG20" s="624"/>
      <c r="DH20" s="624"/>
      <c r="DI20" s="624"/>
      <c r="DJ20" s="624"/>
      <c r="DK20" s="624"/>
      <c r="DL20" s="624"/>
      <c r="DM20" s="624"/>
      <c r="DN20" s="624"/>
      <c r="DO20" s="624"/>
      <c r="DP20" s="625"/>
      <c r="DQ20" s="632">
        <v>26995628</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4541985</v>
      </c>
      <c r="S21" s="624"/>
      <c r="T21" s="624"/>
      <c r="U21" s="624"/>
      <c r="V21" s="624"/>
      <c r="W21" s="624"/>
      <c r="X21" s="624"/>
      <c r="Y21" s="625"/>
      <c r="Z21" s="626">
        <v>10.4</v>
      </c>
      <c r="AA21" s="626"/>
      <c r="AB21" s="626"/>
      <c r="AC21" s="626"/>
      <c r="AD21" s="627">
        <v>4306189</v>
      </c>
      <c r="AE21" s="627"/>
      <c r="AF21" s="627"/>
      <c r="AG21" s="627"/>
      <c r="AH21" s="627"/>
      <c r="AI21" s="627"/>
      <c r="AJ21" s="627"/>
      <c r="AK21" s="627"/>
      <c r="AL21" s="628">
        <v>18.2</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4306189</v>
      </c>
      <c r="S22" s="624"/>
      <c r="T22" s="624"/>
      <c r="U22" s="624"/>
      <c r="V22" s="624"/>
      <c r="W22" s="624"/>
      <c r="X22" s="624"/>
      <c r="Y22" s="625"/>
      <c r="Z22" s="626">
        <v>9.8000000000000007</v>
      </c>
      <c r="AA22" s="626"/>
      <c r="AB22" s="626"/>
      <c r="AC22" s="626"/>
      <c r="AD22" s="627">
        <v>4306189</v>
      </c>
      <c r="AE22" s="627"/>
      <c r="AF22" s="627"/>
      <c r="AG22" s="627"/>
      <c r="AH22" s="627"/>
      <c r="AI22" s="627"/>
      <c r="AJ22" s="627"/>
      <c r="AK22" s="627"/>
      <c r="AL22" s="628">
        <v>18.2</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235796</v>
      </c>
      <c r="S23" s="624"/>
      <c r="T23" s="624"/>
      <c r="U23" s="624"/>
      <c r="V23" s="624"/>
      <c r="W23" s="624"/>
      <c r="X23" s="624"/>
      <c r="Y23" s="625"/>
      <c r="Z23" s="626">
        <v>0.5</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1133767</v>
      </c>
      <c r="BH23" s="624"/>
      <c r="BI23" s="624"/>
      <c r="BJ23" s="624"/>
      <c r="BK23" s="624"/>
      <c r="BL23" s="624"/>
      <c r="BM23" s="624"/>
      <c r="BN23" s="625"/>
      <c r="BO23" s="626">
        <v>6.9</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23490615</v>
      </c>
      <c r="CS24" s="613"/>
      <c r="CT24" s="613"/>
      <c r="CU24" s="613"/>
      <c r="CV24" s="613"/>
      <c r="CW24" s="613"/>
      <c r="CX24" s="613"/>
      <c r="CY24" s="614"/>
      <c r="CZ24" s="617">
        <v>55.2</v>
      </c>
      <c r="DA24" s="618"/>
      <c r="DB24" s="618"/>
      <c r="DC24" s="634"/>
      <c r="DD24" s="657">
        <v>13484401</v>
      </c>
      <c r="DE24" s="613"/>
      <c r="DF24" s="613"/>
      <c r="DG24" s="613"/>
      <c r="DH24" s="613"/>
      <c r="DI24" s="613"/>
      <c r="DJ24" s="613"/>
      <c r="DK24" s="614"/>
      <c r="DL24" s="657">
        <v>12153331</v>
      </c>
      <c r="DM24" s="613"/>
      <c r="DN24" s="613"/>
      <c r="DO24" s="613"/>
      <c r="DP24" s="613"/>
      <c r="DQ24" s="613"/>
      <c r="DR24" s="613"/>
      <c r="DS24" s="613"/>
      <c r="DT24" s="613"/>
      <c r="DU24" s="613"/>
      <c r="DV24" s="614"/>
      <c r="DW24" s="617">
        <v>51</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24978418</v>
      </c>
      <c r="S25" s="624"/>
      <c r="T25" s="624"/>
      <c r="U25" s="624"/>
      <c r="V25" s="624"/>
      <c r="W25" s="624"/>
      <c r="X25" s="624"/>
      <c r="Y25" s="625"/>
      <c r="Z25" s="626">
        <v>57</v>
      </c>
      <c r="AA25" s="626"/>
      <c r="AB25" s="626"/>
      <c r="AC25" s="626"/>
      <c r="AD25" s="627">
        <v>23608855</v>
      </c>
      <c r="AE25" s="627"/>
      <c r="AF25" s="627"/>
      <c r="AG25" s="627"/>
      <c r="AH25" s="627"/>
      <c r="AI25" s="627"/>
      <c r="AJ25" s="627"/>
      <c r="AK25" s="627"/>
      <c r="AL25" s="628">
        <v>99.6</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6106946</v>
      </c>
      <c r="CS25" s="653"/>
      <c r="CT25" s="653"/>
      <c r="CU25" s="653"/>
      <c r="CV25" s="653"/>
      <c r="CW25" s="653"/>
      <c r="CX25" s="653"/>
      <c r="CY25" s="654"/>
      <c r="CZ25" s="628">
        <v>14.4</v>
      </c>
      <c r="DA25" s="655"/>
      <c r="DB25" s="655"/>
      <c r="DC25" s="658"/>
      <c r="DD25" s="632">
        <v>5480903</v>
      </c>
      <c r="DE25" s="653"/>
      <c r="DF25" s="653"/>
      <c r="DG25" s="653"/>
      <c r="DH25" s="653"/>
      <c r="DI25" s="653"/>
      <c r="DJ25" s="653"/>
      <c r="DK25" s="654"/>
      <c r="DL25" s="632">
        <v>5417536</v>
      </c>
      <c r="DM25" s="653"/>
      <c r="DN25" s="653"/>
      <c r="DO25" s="653"/>
      <c r="DP25" s="653"/>
      <c r="DQ25" s="653"/>
      <c r="DR25" s="653"/>
      <c r="DS25" s="653"/>
      <c r="DT25" s="653"/>
      <c r="DU25" s="653"/>
      <c r="DV25" s="654"/>
      <c r="DW25" s="628">
        <v>22.8</v>
      </c>
      <c r="DX25" s="655"/>
      <c r="DY25" s="655"/>
      <c r="DZ25" s="655"/>
      <c r="EA25" s="655"/>
      <c r="EB25" s="655"/>
      <c r="EC25" s="656"/>
    </row>
    <row r="26" spans="2:133" ht="11.25" customHeight="1" x14ac:dyDescent="0.15">
      <c r="B26" s="620" t="s">
        <v>283</v>
      </c>
      <c r="C26" s="621"/>
      <c r="D26" s="621"/>
      <c r="E26" s="621"/>
      <c r="F26" s="621"/>
      <c r="G26" s="621"/>
      <c r="H26" s="621"/>
      <c r="I26" s="621"/>
      <c r="J26" s="621"/>
      <c r="K26" s="621"/>
      <c r="L26" s="621"/>
      <c r="M26" s="621"/>
      <c r="N26" s="621"/>
      <c r="O26" s="621"/>
      <c r="P26" s="621"/>
      <c r="Q26" s="622"/>
      <c r="R26" s="623">
        <v>8250</v>
      </c>
      <c r="S26" s="624"/>
      <c r="T26" s="624"/>
      <c r="U26" s="624"/>
      <c r="V26" s="624"/>
      <c r="W26" s="624"/>
      <c r="X26" s="624"/>
      <c r="Y26" s="625"/>
      <c r="Z26" s="626">
        <v>0</v>
      </c>
      <c r="AA26" s="626"/>
      <c r="AB26" s="626"/>
      <c r="AC26" s="626"/>
      <c r="AD26" s="627">
        <v>8250</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3667616</v>
      </c>
      <c r="CS26" s="624"/>
      <c r="CT26" s="624"/>
      <c r="CU26" s="624"/>
      <c r="CV26" s="624"/>
      <c r="CW26" s="624"/>
      <c r="CX26" s="624"/>
      <c r="CY26" s="625"/>
      <c r="CZ26" s="628">
        <v>8.6</v>
      </c>
      <c r="DA26" s="655"/>
      <c r="DB26" s="655"/>
      <c r="DC26" s="658"/>
      <c r="DD26" s="632">
        <v>3361068</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5"/>
      <c r="DY26" s="655"/>
      <c r="DZ26" s="655"/>
      <c r="EA26" s="655"/>
      <c r="EB26" s="655"/>
      <c r="EC26" s="656"/>
    </row>
    <row r="27" spans="2:133" ht="11.25" customHeight="1" x14ac:dyDescent="0.15">
      <c r="B27" s="620" t="s">
        <v>286</v>
      </c>
      <c r="C27" s="621"/>
      <c r="D27" s="621"/>
      <c r="E27" s="621"/>
      <c r="F27" s="621"/>
      <c r="G27" s="621"/>
      <c r="H27" s="621"/>
      <c r="I27" s="621"/>
      <c r="J27" s="621"/>
      <c r="K27" s="621"/>
      <c r="L27" s="621"/>
      <c r="M27" s="621"/>
      <c r="N27" s="621"/>
      <c r="O27" s="621"/>
      <c r="P27" s="621"/>
      <c r="Q27" s="622"/>
      <c r="R27" s="623">
        <v>281254</v>
      </c>
      <c r="S27" s="624"/>
      <c r="T27" s="624"/>
      <c r="U27" s="624"/>
      <c r="V27" s="624"/>
      <c r="W27" s="624"/>
      <c r="X27" s="624"/>
      <c r="Y27" s="625"/>
      <c r="Z27" s="626">
        <v>0.6</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16449438</v>
      </c>
      <c r="BH27" s="624"/>
      <c r="BI27" s="624"/>
      <c r="BJ27" s="624"/>
      <c r="BK27" s="624"/>
      <c r="BL27" s="624"/>
      <c r="BM27" s="624"/>
      <c r="BN27" s="625"/>
      <c r="BO27" s="626">
        <v>100</v>
      </c>
      <c r="BP27" s="626"/>
      <c r="BQ27" s="626"/>
      <c r="BR27" s="626"/>
      <c r="BS27" s="627">
        <v>69776</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14578649</v>
      </c>
      <c r="CS27" s="653"/>
      <c r="CT27" s="653"/>
      <c r="CU27" s="653"/>
      <c r="CV27" s="653"/>
      <c r="CW27" s="653"/>
      <c r="CX27" s="653"/>
      <c r="CY27" s="654"/>
      <c r="CZ27" s="628">
        <v>34.299999999999997</v>
      </c>
      <c r="DA27" s="655"/>
      <c r="DB27" s="655"/>
      <c r="DC27" s="658"/>
      <c r="DD27" s="632">
        <v>5198478</v>
      </c>
      <c r="DE27" s="653"/>
      <c r="DF27" s="653"/>
      <c r="DG27" s="653"/>
      <c r="DH27" s="653"/>
      <c r="DI27" s="653"/>
      <c r="DJ27" s="653"/>
      <c r="DK27" s="654"/>
      <c r="DL27" s="632">
        <v>3930775</v>
      </c>
      <c r="DM27" s="653"/>
      <c r="DN27" s="653"/>
      <c r="DO27" s="653"/>
      <c r="DP27" s="653"/>
      <c r="DQ27" s="653"/>
      <c r="DR27" s="653"/>
      <c r="DS27" s="653"/>
      <c r="DT27" s="653"/>
      <c r="DU27" s="653"/>
      <c r="DV27" s="654"/>
      <c r="DW27" s="628">
        <v>16.5</v>
      </c>
      <c r="DX27" s="655"/>
      <c r="DY27" s="655"/>
      <c r="DZ27" s="655"/>
      <c r="EA27" s="655"/>
      <c r="EB27" s="655"/>
      <c r="EC27" s="656"/>
    </row>
    <row r="28" spans="2:133" ht="11.25" customHeight="1" x14ac:dyDescent="0.15">
      <c r="B28" s="620" t="s">
        <v>289</v>
      </c>
      <c r="C28" s="621"/>
      <c r="D28" s="621"/>
      <c r="E28" s="621"/>
      <c r="F28" s="621"/>
      <c r="G28" s="621"/>
      <c r="H28" s="621"/>
      <c r="I28" s="621"/>
      <c r="J28" s="621"/>
      <c r="K28" s="621"/>
      <c r="L28" s="621"/>
      <c r="M28" s="621"/>
      <c r="N28" s="621"/>
      <c r="O28" s="621"/>
      <c r="P28" s="621"/>
      <c r="Q28" s="622"/>
      <c r="R28" s="623">
        <v>460273</v>
      </c>
      <c r="S28" s="624"/>
      <c r="T28" s="624"/>
      <c r="U28" s="624"/>
      <c r="V28" s="624"/>
      <c r="W28" s="624"/>
      <c r="X28" s="624"/>
      <c r="Y28" s="625"/>
      <c r="Z28" s="626">
        <v>1.1000000000000001</v>
      </c>
      <c r="AA28" s="626"/>
      <c r="AB28" s="626"/>
      <c r="AC28" s="626"/>
      <c r="AD28" s="627">
        <v>59377</v>
      </c>
      <c r="AE28" s="627"/>
      <c r="AF28" s="627"/>
      <c r="AG28" s="627"/>
      <c r="AH28" s="627"/>
      <c r="AI28" s="627"/>
      <c r="AJ28" s="627"/>
      <c r="AK28" s="627"/>
      <c r="AL28" s="628">
        <v>0.3</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2805020</v>
      </c>
      <c r="CS28" s="624"/>
      <c r="CT28" s="624"/>
      <c r="CU28" s="624"/>
      <c r="CV28" s="624"/>
      <c r="CW28" s="624"/>
      <c r="CX28" s="624"/>
      <c r="CY28" s="625"/>
      <c r="CZ28" s="628">
        <v>6.6</v>
      </c>
      <c r="DA28" s="655"/>
      <c r="DB28" s="655"/>
      <c r="DC28" s="658"/>
      <c r="DD28" s="632">
        <v>2805020</v>
      </c>
      <c r="DE28" s="624"/>
      <c r="DF28" s="624"/>
      <c r="DG28" s="624"/>
      <c r="DH28" s="624"/>
      <c r="DI28" s="624"/>
      <c r="DJ28" s="624"/>
      <c r="DK28" s="625"/>
      <c r="DL28" s="632">
        <v>2805020</v>
      </c>
      <c r="DM28" s="624"/>
      <c r="DN28" s="624"/>
      <c r="DO28" s="624"/>
      <c r="DP28" s="624"/>
      <c r="DQ28" s="624"/>
      <c r="DR28" s="624"/>
      <c r="DS28" s="624"/>
      <c r="DT28" s="624"/>
      <c r="DU28" s="624"/>
      <c r="DV28" s="625"/>
      <c r="DW28" s="628">
        <v>11.8</v>
      </c>
      <c r="DX28" s="655"/>
      <c r="DY28" s="655"/>
      <c r="DZ28" s="655"/>
      <c r="EA28" s="655"/>
      <c r="EB28" s="655"/>
      <c r="EC28" s="656"/>
    </row>
    <row r="29" spans="2:133" ht="11.25" customHeight="1" x14ac:dyDescent="0.15">
      <c r="B29" s="620" t="s">
        <v>291</v>
      </c>
      <c r="C29" s="621"/>
      <c r="D29" s="621"/>
      <c r="E29" s="621"/>
      <c r="F29" s="621"/>
      <c r="G29" s="621"/>
      <c r="H29" s="621"/>
      <c r="I29" s="621"/>
      <c r="J29" s="621"/>
      <c r="K29" s="621"/>
      <c r="L29" s="621"/>
      <c r="M29" s="621"/>
      <c r="N29" s="621"/>
      <c r="O29" s="621"/>
      <c r="P29" s="621"/>
      <c r="Q29" s="622"/>
      <c r="R29" s="623">
        <v>54321</v>
      </c>
      <c r="S29" s="624"/>
      <c r="T29" s="624"/>
      <c r="U29" s="624"/>
      <c r="V29" s="624"/>
      <c r="W29" s="624"/>
      <c r="X29" s="624"/>
      <c r="Y29" s="625"/>
      <c r="Z29" s="626">
        <v>0.1</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2805020</v>
      </c>
      <c r="CS29" s="653"/>
      <c r="CT29" s="653"/>
      <c r="CU29" s="653"/>
      <c r="CV29" s="653"/>
      <c r="CW29" s="653"/>
      <c r="CX29" s="653"/>
      <c r="CY29" s="654"/>
      <c r="CZ29" s="628">
        <v>6.6</v>
      </c>
      <c r="DA29" s="655"/>
      <c r="DB29" s="655"/>
      <c r="DC29" s="658"/>
      <c r="DD29" s="632">
        <v>2805020</v>
      </c>
      <c r="DE29" s="653"/>
      <c r="DF29" s="653"/>
      <c r="DG29" s="653"/>
      <c r="DH29" s="653"/>
      <c r="DI29" s="653"/>
      <c r="DJ29" s="653"/>
      <c r="DK29" s="654"/>
      <c r="DL29" s="632">
        <v>2805020</v>
      </c>
      <c r="DM29" s="653"/>
      <c r="DN29" s="653"/>
      <c r="DO29" s="653"/>
      <c r="DP29" s="653"/>
      <c r="DQ29" s="653"/>
      <c r="DR29" s="653"/>
      <c r="DS29" s="653"/>
      <c r="DT29" s="653"/>
      <c r="DU29" s="653"/>
      <c r="DV29" s="654"/>
      <c r="DW29" s="628">
        <v>11.8</v>
      </c>
      <c r="DX29" s="655"/>
      <c r="DY29" s="655"/>
      <c r="DZ29" s="655"/>
      <c r="EA29" s="655"/>
      <c r="EB29" s="655"/>
      <c r="EC29" s="656"/>
    </row>
    <row r="30" spans="2:133" ht="11.25" customHeight="1" x14ac:dyDescent="0.15">
      <c r="B30" s="620" t="s">
        <v>293</v>
      </c>
      <c r="C30" s="621"/>
      <c r="D30" s="621"/>
      <c r="E30" s="621"/>
      <c r="F30" s="621"/>
      <c r="G30" s="621"/>
      <c r="H30" s="621"/>
      <c r="I30" s="621"/>
      <c r="J30" s="621"/>
      <c r="K30" s="621"/>
      <c r="L30" s="621"/>
      <c r="M30" s="621"/>
      <c r="N30" s="621"/>
      <c r="O30" s="621"/>
      <c r="P30" s="621"/>
      <c r="Q30" s="622"/>
      <c r="R30" s="623">
        <v>9551836</v>
      </c>
      <c r="S30" s="624"/>
      <c r="T30" s="624"/>
      <c r="U30" s="624"/>
      <c r="V30" s="624"/>
      <c r="W30" s="624"/>
      <c r="X30" s="624"/>
      <c r="Y30" s="625"/>
      <c r="Z30" s="626">
        <v>21.8</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2749939</v>
      </c>
      <c r="CS30" s="624"/>
      <c r="CT30" s="624"/>
      <c r="CU30" s="624"/>
      <c r="CV30" s="624"/>
      <c r="CW30" s="624"/>
      <c r="CX30" s="624"/>
      <c r="CY30" s="625"/>
      <c r="CZ30" s="628">
        <v>6.5</v>
      </c>
      <c r="DA30" s="655"/>
      <c r="DB30" s="655"/>
      <c r="DC30" s="658"/>
      <c r="DD30" s="632">
        <v>2749939</v>
      </c>
      <c r="DE30" s="624"/>
      <c r="DF30" s="624"/>
      <c r="DG30" s="624"/>
      <c r="DH30" s="624"/>
      <c r="DI30" s="624"/>
      <c r="DJ30" s="624"/>
      <c r="DK30" s="625"/>
      <c r="DL30" s="632">
        <v>2749939</v>
      </c>
      <c r="DM30" s="624"/>
      <c r="DN30" s="624"/>
      <c r="DO30" s="624"/>
      <c r="DP30" s="624"/>
      <c r="DQ30" s="624"/>
      <c r="DR30" s="624"/>
      <c r="DS30" s="624"/>
      <c r="DT30" s="624"/>
      <c r="DU30" s="624"/>
      <c r="DV30" s="625"/>
      <c r="DW30" s="628">
        <v>11.5</v>
      </c>
      <c r="DX30" s="655"/>
      <c r="DY30" s="655"/>
      <c r="DZ30" s="655"/>
      <c r="EA30" s="655"/>
      <c r="EB30" s="655"/>
      <c r="EC30" s="656"/>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99.6</v>
      </c>
      <c r="BH31" s="667"/>
      <c r="BI31" s="667"/>
      <c r="BJ31" s="667"/>
      <c r="BK31" s="667"/>
      <c r="BL31" s="667"/>
      <c r="BM31" s="618">
        <v>99.3</v>
      </c>
      <c r="BN31" s="667"/>
      <c r="BO31" s="667"/>
      <c r="BP31" s="667"/>
      <c r="BQ31" s="668"/>
      <c r="BR31" s="670">
        <v>99.6</v>
      </c>
      <c r="BS31" s="667"/>
      <c r="BT31" s="667"/>
      <c r="BU31" s="667"/>
      <c r="BV31" s="667"/>
      <c r="BW31" s="667"/>
      <c r="BX31" s="618">
        <v>99.3</v>
      </c>
      <c r="BY31" s="667"/>
      <c r="BZ31" s="667"/>
      <c r="CA31" s="667"/>
      <c r="CB31" s="668"/>
      <c r="CD31" s="663"/>
      <c r="CE31" s="664"/>
      <c r="CF31" s="620" t="s">
        <v>300</v>
      </c>
      <c r="CG31" s="621"/>
      <c r="CH31" s="621"/>
      <c r="CI31" s="621"/>
      <c r="CJ31" s="621"/>
      <c r="CK31" s="621"/>
      <c r="CL31" s="621"/>
      <c r="CM31" s="621"/>
      <c r="CN31" s="621"/>
      <c r="CO31" s="621"/>
      <c r="CP31" s="621"/>
      <c r="CQ31" s="622"/>
      <c r="CR31" s="623">
        <v>55081</v>
      </c>
      <c r="CS31" s="653"/>
      <c r="CT31" s="653"/>
      <c r="CU31" s="653"/>
      <c r="CV31" s="653"/>
      <c r="CW31" s="653"/>
      <c r="CX31" s="653"/>
      <c r="CY31" s="654"/>
      <c r="CZ31" s="628">
        <v>0.1</v>
      </c>
      <c r="DA31" s="655"/>
      <c r="DB31" s="655"/>
      <c r="DC31" s="658"/>
      <c r="DD31" s="632">
        <v>55081</v>
      </c>
      <c r="DE31" s="653"/>
      <c r="DF31" s="653"/>
      <c r="DG31" s="653"/>
      <c r="DH31" s="653"/>
      <c r="DI31" s="653"/>
      <c r="DJ31" s="653"/>
      <c r="DK31" s="654"/>
      <c r="DL31" s="632">
        <v>55081</v>
      </c>
      <c r="DM31" s="653"/>
      <c r="DN31" s="653"/>
      <c r="DO31" s="653"/>
      <c r="DP31" s="653"/>
      <c r="DQ31" s="653"/>
      <c r="DR31" s="653"/>
      <c r="DS31" s="653"/>
      <c r="DT31" s="653"/>
      <c r="DU31" s="653"/>
      <c r="DV31" s="654"/>
      <c r="DW31" s="628">
        <v>0.2</v>
      </c>
      <c r="DX31" s="655"/>
      <c r="DY31" s="655"/>
      <c r="DZ31" s="655"/>
      <c r="EA31" s="655"/>
      <c r="EB31" s="655"/>
      <c r="EC31" s="656"/>
    </row>
    <row r="32" spans="2:133" ht="11.25" customHeight="1" x14ac:dyDescent="0.15">
      <c r="B32" s="620" t="s">
        <v>301</v>
      </c>
      <c r="C32" s="621"/>
      <c r="D32" s="621"/>
      <c r="E32" s="621"/>
      <c r="F32" s="621"/>
      <c r="G32" s="621"/>
      <c r="H32" s="621"/>
      <c r="I32" s="621"/>
      <c r="J32" s="621"/>
      <c r="K32" s="621"/>
      <c r="L32" s="621"/>
      <c r="M32" s="621"/>
      <c r="N32" s="621"/>
      <c r="O32" s="621"/>
      <c r="P32" s="621"/>
      <c r="Q32" s="622"/>
      <c r="R32" s="623">
        <v>3122470</v>
      </c>
      <c r="S32" s="624"/>
      <c r="T32" s="624"/>
      <c r="U32" s="624"/>
      <c r="V32" s="624"/>
      <c r="W32" s="624"/>
      <c r="X32" s="624"/>
      <c r="Y32" s="625"/>
      <c r="Z32" s="626">
        <v>7.1</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99.5</v>
      </c>
      <c r="BH32" s="653"/>
      <c r="BI32" s="653"/>
      <c r="BJ32" s="653"/>
      <c r="BK32" s="653"/>
      <c r="BL32" s="653"/>
      <c r="BM32" s="629">
        <v>99</v>
      </c>
      <c r="BN32" s="653"/>
      <c r="BO32" s="653"/>
      <c r="BP32" s="653"/>
      <c r="BQ32" s="669"/>
      <c r="BR32" s="680">
        <v>99.4</v>
      </c>
      <c r="BS32" s="653"/>
      <c r="BT32" s="653"/>
      <c r="BU32" s="653"/>
      <c r="BV32" s="653"/>
      <c r="BW32" s="653"/>
      <c r="BX32" s="629">
        <v>98.9</v>
      </c>
      <c r="BY32" s="653"/>
      <c r="BZ32" s="653"/>
      <c r="CA32" s="653"/>
      <c r="CB32" s="669"/>
      <c r="CD32" s="665"/>
      <c r="CE32" s="666"/>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5"/>
      <c r="DB32" s="655"/>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5"/>
      <c r="DY32" s="655"/>
      <c r="DZ32" s="655"/>
      <c r="EA32" s="655"/>
      <c r="EB32" s="655"/>
      <c r="EC32" s="656"/>
    </row>
    <row r="33" spans="2:133" ht="11.25" customHeight="1" x14ac:dyDescent="0.15">
      <c r="B33" s="620" t="s">
        <v>305</v>
      </c>
      <c r="C33" s="621"/>
      <c r="D33" s="621"/>
      <c r="E33" s="621"/>
      <c r="F33" s="621"/>
      <c r="G33" s="621"/>
      <c r="H33" s="621"/>
      <c r="I33" s="621"/>
      <c r="J33" s="621"/>
      <c r="K33" s="621"/>
      <c r="L33" s="621"/>
      <c r="M33" s="621"/>
      <c r="N33" s="621"/>
      <c r="O33" s="621"/>
      <c r="P33" s="621"/>
      <c r="Q33" s="622"/>
      <c r="R33" s="623">
        <v>28952</v>
      </c>
      <c r="S33" s="624"/>
      <c r="T33" s="624"/>
      <c r="U33" s="624"/>
      <c r="V33" s="624"/>
      <c r="W33" s="624"/>
      <c r="X33" s="624"/>
      <c r="Y33" s="625"/>
      <c r="Z33" s="626">
        <v>0.1</v>
      </c>
      <c r="AA33" s="626"/>
      <c r="AB33" s="626"/>
      <c r="AC33" s="626"/>
      <c r="AD33" s="627">
        <v>11348</v>
      </c>
      <c r="AE33" s="627"/>
      <c r="AF33" s="627"/>
      <c r="AG33" s="627"/>
      <c r="AH33" s="627"/>
      <c r="AI33" s="627"/>
      <c r="AJ33" s="627"/>
      <c r="AK33" s="627"/>
      <c r="AL33" s="628">
        <v>0</v>
      </c>
      <c r="AM33" s="629"/>
      <c r="AN33" s="629"/>
      <c r="AO33" s="630"/>
      <c r="AP33" s="675"/>
      <c r="AQ33" s="676"/>
      <c r="AR33" s="676"/>
      <c r="AS33" s="676"/>
      <c r="AT33" s="679"/>
      <c r="AU33" s="207"/>
      <c r="AV33" s="207"/>
      <c r="AW33" s="207"/>
      <c r="AX33" s="644" t="s">
        <v>306</v>
      </c>
      <c r="AY33" s="645"/>
      <c r="AZ33" s="645"/>
      <c r="BA33" s="645"/>
      <c r="BB33" s="645"/>
      <c r="BC33" s="645"/>
      <c r="BD33" s="645"/>
      <c r="BE33" s="645"/>
      <c r="BF33" s="646"/>
      <c r="BG33" s="681">
        <v>99.7</v>
      </c>
      <c r="BH33" s="682"/>
      <c r="BI33" s="682"/>
      <c r="BJ33" s="682"/>
      <c r="BK33" s="682"/>
      <c r="BL33" s="682"/>
      <c r="BM33" s="683">
        <v>99.6</v>
      </c>
      <c r="BN33" s="682"/>
      <c r="BO33" s="682"/>
      <c r="BP33" s="682"/>
      <c r="BQ33" s="684"/>
      <c r="BR33" s="681">
        <v>99.8</v>
      </c>
      <c r="BS33" s="682"/>
      <c r="BT33" s="682"/>
      <c r="BU33" s="682"/>
      <c r="BV33" s="682"/>
      <c r="BW33" s="682"/>
      <c r="BX33" s="683">
        <v>99.6</v>
      </c>
      <c r="BY33" s="682"/>
      <c r="BZ33" s="682"/>
      <c r="CA33" s="682"/>
      <c r="CB33" s="684"/>
      <c r="CD33" s="620" t="s">
        <v>307</v>
      </c>
      <c r="CE33" s="621"/>
      <c r="CF33" s="621"/>
      <c r="CG33" s="621"/>
      <c r="CH33" s="621"/>
      <c r="CI33" s="621"/>
      <c r="CJ33" s="621"/>
      <c r="CK33" s="621"/>
      <c r="CL33" s="621"/>
      <c r="CM33" s="621"/>
      <c r="CN33" s="621"/>
      <c r="CO33" s="621"/>
      <c r="CP33" s="621"/>
      <c r="CQ33" s="622"/>
      <c r="CR33" s="623">
        <v>15702379</v>
      </c>
      <c r="CS33" s="653"/>
      <c r="CT33" s="653"/>
      <c r="CU33" s="653"/>
      <c r="CV33" s="653"/>
      <c r="CW33" s="653"/>
      <c r="CX33" s="653"/>
      <c r="CY33" s="654"/>
      <c r="CZ33" s="628">
        <v>36.9</v>
      </c>
      <c r="DA33" s="655"/>
      <c r="DB33" s="655"/>
      <c r="DC33" s="658"/>
      <c r="DD33" s="632">
        <v>12825982</v>
      </c>
      <c r="DE33" s="653"/>
      <c r="DF33" s="653"/>
      <c r="DG33" s="653"/>
      <c r="DH33" s="653"/>
      <c r="DI33" s="653"/>
      <c r="DJ33" s="653"/>
      <c r="DK33" s="654"/>
      <c r="DL33" s="632">
        <v>10397779</v>
      </c>
      <c r="DM33" s="653"/>
      <c r="DN33" s="653"/>
      <c r="DO33" s="653"/>
      <c r="DP33" s="653"/>
      <c r="DQ33" s="653"/>
      <c r="DR33" s="653"/>
      <c r="DS33" s="653"/>
      <c r="DT33" s="653"/>
      <c r="DU33" s="653"/>
      <c r="DV33" s="654"/>
      <c r="DW33" s="628">
        <v>43.7</v>
      </c>
      <c r="DX33" s="655"/>
      <c r="DY33" s="655"/>
      <c r="DZ33" s="655"/>
      <c r="EA33" s="655"/>
      <c r="EB33" s="655"/>
      <c r="EC33" s="656"/>
    </row>
    <row r="34" spans="2:133" ht="11.25" customHeight="1" x14ac:dyDescent="0.15">
      <c r="B34" s="620" t="s">
        <v>308</v>
      </c>
      <c r="C34" s="621"/>
      <c r="D34" s="621"/>
      <c r="E34" s="621"/>
      <c r="F34" s="621"/>
      <c r="G34" s="621"/>
      <c r="H34" s="621"/>
      <c r="I34" s="621"/>
      <c r="J34" s="621"/>
      <c r="K34" s="621"/>
      <c r="L34" s="621"/>
      <c r="M34" s="621"/>
      <c r="N34" s="621"/>
      <c r="O34" s="621"/>
      <c r="P34" s="621"/>
      <c r="Q34" s="622"/>
      <c r="R34" s="623">
        <v>32107</v>
      </c>
      <c r="S34" s="624"/>
      <c r="T34" s="624"/>
      <c r="U34" s="624"/>
      <c r="V34" s="624"/>
      <c r="W34" s="624"/>
      <c r="X34" s="624"/>
      <c r="Y34" s="625"/>
      <c r="Z34" s="626">
        <v>0.1</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7126752</v>
      </c>
      <c r="CS34" s="624"/>
      <c r="CT34" s="624"/>
      <c r="CU34" s="624"/>
      <c r="CV34" s="624"/>
      <c r="CW34" s="624"/>
      <c r="CX34" s="624"/>
      <c r="CY34" s="625"/>
      <c r="CZ34" s="628">
        <v>16.8</v>
      </c>
      <c r="DA34" s="655"/>
      <c r="DB34" s="655"/>
      <c r="DC34" s="658"/>
      <c r="DD34" s="632">
        <v>5135591</v>
      </c>
      <c r="DE34" s="624"/>
      <c r="DF34" s="624"/>
      <c r="DG34" s="624"/>
      <c r="DH34" s="624"/>
      <c r="DI34" s="624"/>
      <c r="DJ34" s="624"/>
      <c r="DK34" s="625"/>
      <c r="DL34" s="632">
        <v>4616476</v>
      </c>
      <c r="DM34" s="624"/>
      <c r="DN34" s="624"/>
      <c r="DO34" s="624"/>
      <c r="DP34" s="624"/>
      <c r="DQ34" s="624"/>
      <c r="DR34" s="624"/>
      <c r="DS34" s="624"/>
      <c r="DT34" s="624"/>
      <c r="DU34" s="624"/>
      <c r="DV34" s="625"/>
      <c r="DW34" s="628">
        <v>19.399999999999999</v>
      </c>
      <c r="DX34" s="655"/>
      <c r="DY34" s="655"/>
      <c r="DZ34" s="655"/>
      <c r="EA34" s="655"/>
      <c r="EB34" s="655"/>
      <c r="EC34" s="656"/>
    </row>
    <row r="35" spans="2:133" ht="11.25" customHeight="1" x14ac:dyDescent="0.15">
      <c r="B35" s="620" t="s">
        <v>310</v>
      </c>
      <c r="C35" s="621"/>
      <c r="D35" s="621"/>
      <c r="E35" s="621"/>
      <c r="F35" s="621"/>
      <c r="G35" s="621"/>
      <c r="H35" s="621"/>
      <c r="I35" s="621"/>
      <c r="J35" s="621"/>
      <c r="K35" s="621"/>
      <c r="L35" s="621"/>
      <c r="M35" s="621"/>
      <c r="N35" s="621"/>
      <c r="O35" s="621"/>
      <c r="P35" s="621"/>
      <c r="Q35" s="622"/>
      <c r="R35" s="623">
        <v>1133869</v>
      </c>
      <c r="S35" s="624"/>
      <c r="T35" s="624"/>
      <c r="U35" s="624"/>
      <c r="V35" s="624"/>
      <c r="W35" s="624"/>
      <c r="X35" s="624"/>
      <c r="Y35" s="625"/>
      <c r="Z35" s="626">
        <v>2.6</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205609</v>
      </c>
      <c r="CS35" s="653"/>
      <c r="CT35" s="653"/>
      <c r="CU35" s="653"/>
      <c r="CV35" s="653"/>
      <c r="CW35" s="653"/>
      <c r="CX35" s="653"/>
      <c r="CY35" s="654"/>
      <c r="CZ35" s="628">
        <v>0.5</v>
      </c>
      <c r="DA35" s="655"/>
      <c r="DB35" s="655"/>
      <c r="DC35" s="658"/>
      <c r="DD35" s="632">
        <v>201175</v>
      </c>
      <c r="DE35" s="653"/>
      <c r="DF35" s="653"/>
      <c r="DG35" s="653"/>
      <c r="DH35" s="653"/>
      <c r="DI35" s="653"/>
      <c r="DJ35" s="653"/>
      <c r="DK35" s="654"/>
      <c r="DL35" s="632">
        <v>201134</v>
      </c>
      <c r="DM35" s="653"/>
      <c r="DN35" s="653"/>
      <c r="DO35" s="653"/>
      <c r="DP35" s="653"/>
      <c r="DQ35" s="653"/>
      <c r="DR35" s="653"/>
      <c r="DS35" s="653"/>
      <c r="DT35" s="653"/>
      <c r="DU35" s="653"/>
      <c r="DV35" s="654"/>
      <c r="DW35" s="628">
        <v>0.8</v>
      </c>
      <c r="DX35" s="655"/>
      <c r="DY35" s="655"/>
      <c r="DZ35" s="655"/>
      <c r="EA35" s="655"/>
      <c r="EB35" s="655"/>
      <c r="EC35" s="656"/>
    </row>
    <row r="36" spans="2:133" ht="11.25" customHeight="1" x14ac:dyDescent="0.15">
      <c r="B36" s="620" t="s">
        <v>314</v>
      </c>
      <c r="C36" s="621"/>
      <c r="D36" s="621"/>
      <c r="E36" s="621"/>
      <c r="F36" s="621"/>
      <c r="G36" s="621"/>
      <c r="H36" s="621"/>
      <c r="I36" s="621"/>
      <c r="J36" s="621"/>
      <c r="K36" s="621"/>
      <c r="L36" s="621"/>
      <c r="M36" s="621"/>
      <c r="N36" s="621"/>
      <c r="O36" s="621"/>
      <c r="P36" s="621"/>
      <c r="Q36" s="622"/>
      <c r="R36" s="623">
        <v>853408</v>
      </c>
      <c r="S36" s="624"/>
      <c r="T36" s="624"/>
      <c r="U36" s="624"/>
      <c r="V36" s="624"/>
      <c r="W36" s="624"/>
      <c r="X36" s="624"/>
      <c r="Y36" s="625"/>
      <c r="Z36" s="626">
        <v>1.9</v>
      </c>
      <c r="AA36" s="626"/>
      <c r="AB36" s="626"/>
      <c r="AC36" s="626"/>
      <c r="AD36" s="627" t="s">
        <v>122</v>
      </c>
      <c r="AE36" s="627"/>
      <c r="AF36" s="627"/>
      <c r="AG36" s="627"/>
      <c r="AH36" s="627"/>
      <c r="AI36" s="627"/>
      <c r="AJ36" s="627"/>
      <c r="AK36" s="627"/>
      <c r="AL36" s="628" t="s">
        <v>122</v>
      </c>
      <c r="AM36" s="629"/>
      <c r="AN36" s="629"/>
      <c r="AO36" s="630"/>
      <c r="AP36" s="210"/>
      <c r="AQ36" s="685" t="s">
        <v>315</v>
      </c>
      <c r="AR36" s="686"/>
      <c r="AS36" s="686"/>
      <c r="AT36" s="686"/>
      <c r="AU36" s="686"/>
      <c r="AV36" s="686"/>
      <c r="AW36" s="686"/>
      <c r="AX36" s="686"/>
      <c r="AY36" s="687"/>
      <c r="AZ36" s="612">
        <v>4037087</v>
      </c>
      <c r="BA36" s="613"/>
      <c r="BB36" s="613"/>
      <c r="BC36" s="613"/>
      <c r="BD36" s="613"/>
      <c r="BE36" s="613"/>
      <c r="BF36" s="688"/>
      <c r="BG36" s="609" t="s">
        <v>316</v>
      </c>
      <c r="BH36" s="610"/>
      <c r="BI36" s="610"/>
      <c r="BJ36" s="610"/>
      <c r="BK36" s="610"/>
      <c r="BL36" s="610"/>
      <c r="BM36" s="610"/>
      <c r="BN36" s="610"/>
      <c r="BO36" s="610"/>
      <c r="BP36" s="610"/>
      <c r="BQ36" s="610"/>
      <c r="BR36" s="610"/>
      <c r="BS36" s="610"/>
      <c r="BT36" s="610"/>
      <c r="BU36" s="611"/>
      <c r="BV36" s="612">
        <v>4948</v>
      </c>
      <c r="BW36" s="613"/>
      <c r="BX36" s="613"/>
      <c r="BY36" s="613"/>
      <c r="BZ36" s="613"/>
      <c r="CA36" s="613"/>
      <c r="CB36" s="688"/>
      <c r="CD36" s="620" t="s">
        <v>317</v>
      </c>
      <c r="CE36" s="621"/>
      <c r="CF36" s="621"/>
      <c r="CG36" s="621"/>
      <c r="CH36" s="621"/>
      <c r="CI36" s="621"/>
      <c r="CJ36" s="621"/>
      <c r="CK36" s="621"/>
      <c r="CL36" s="621"/>
      <c r="CM36" s="621"/>
      <c r="CN36" s="621"/>
      <c r="CO36" s="621"/>
      <c r="CP36" s="621"/>
      <c r="CQ36" s="622"/>
      <c r="CR36" s="623">
        <v>3887835</v>
      </c>
      <c r="CS36" s="624"/>
      <c r="CT36" s="624"/>
      <c r="CU36" s="624"/>
      <c r="CV36" s="624"/>
      <c r="CW36" s="624"/>
      <c r="CX36" s="624"/>
      <c r="CY36" s="625"/>
      <c r="CZ36" s="628">
        <v>9.1</v>
      </c>
      <c r="DA36" s="655"/>
      <c r="DB36" s="655"/>
      <c r="DC36" s="658"/>
      <c r="DD36" s="632">
        <v>3597931</v>
      </c>
      <c r="DE36" s="624"/>
      <c r="DF36" s="624"/>
      <c r="DG36" s="624"/>
      <c r="DH36" s="624"/>
      <c r="DI36" s="624"/>
      <c r="DJ36" s="624"/>
      <c r="DK36" s="625"/>
      <c r="DL36" s="632">
        <v>2934389</v>
      </c>
      <c r="DM36" s="624"/>
      <c r="DN36" s="624"/>
      <c r="DO36" s="624"/>
      <c r="DP36" s="624"/>
      <c r="DQ36" s="624"/>
      <c r="DR36" s="624"/>
      <c r="DS36" s="624"/>
      <c r="DT36" s="624"/>
      <c r="DU36" s="624"/>
      <c r="DV36" s="625"/>
      <c r="DW36" s="628">
        <v>12.3</v>
      </c>
      <c r="DX36" s="655"/>
      <c r="DY36" s="655"/>
      <c r="DZ36" s="655"/>
      <c r="EA36" s="655"/>
      <c r="EB36" s="655"/>
      <c r="EC36" s="656"/>
    </row>
    <row r="37" spans="2:133" ht="11.25" customHeight="1" x14ac:dyDescent="0.15">
      <c r="B37" s="620" t="s">
        <v>318</v>
      </c>
      <c r="C37" s="621"/>
      <c r="D37" s="621"/>
      <c r="E37" s="621"/>
      <c r="F37" s="621"/>
      <c r="G37" s="621"/>
      <c r="H37" s="621"/>
      <c r="I37" s="621"/>
      <c r="J37" s="621"/>
      <c r="K37" s="621"/>
      <c r="L37" s="621"/>
      <c r="M37" s="621"/>
      <c r="N37" s="621"/>
      <c r="O37" s="621"/>
      <c r="P37" s="621"/>
      <c r="Q37" s="622"/>
      <c r="R37" s="623">
        <v>1129039</v>
      </c>
      <c r="S37" s="624"/>
      <c r="T37" s="624"/>
      <c r="U37" s="624"/>
      <c r="V37" s="624"/>
      <c r="W37" s="624"/>
      <c r="X37" s="624"/>
      <c r="Y37" s="625"/>
      <c r="Z37" s="626">
        <v>2.6</v>
      </c>
      <c r="AA37" s="626"/>
      <c r="AB37" s="626"/>
      <c r="AC37" s="626"/>
      <c r="AD37" s="627">
        <v>14686</v>
      </c>
      <c r="AE37" s="627"/>
      <c r="AF37" s="627"/>
      <c r="AG37" s="627"/>
      <c r="AH37" s="627"/>
      <c r="AI37" s="627"/>
      <c r="AJ37" s="627"/>
      <c r="AK37" s="627"/>
      <c r="AL37" s="628">
        <v>0.1</v>
      </c>
      <c r="AM37" s="629"/>
      <c r="AN37" s="629"/>
      <c r="AO37" s="630"/>
      <c r="AQ37" s="689" t="s">
        <v>319</v>
      </c>
      <c r="AR37" s="690"/>
      <c r="AS37" s="690"/>
      <c r="AT37" s="690"/>
      <c r="AU37" s="690"/>
      <c r="AV37" s="690"/>
      <c r="AW37" s="690"/>
      <c r="AX37" s="690"/>
      <c r="AY37" s="691"/>
      <c r="AZ37" s="623">
        <v>418157</v>
      </c>
      <c r="BA37" s="624"/>
      <c r="BB37" s="624"/>
      <c r="BC37" s="624"/>
      <c r="BD37" s="653"/>
      <c r="BE37" s="653"/>
      <c r="BF37" s="669"/>
      <c r="BG37" s="620" t="s">
        <v>320</v>
      </c>
      <c r="BH37" s="621"/>
      <c r="BI37" s="621"/>
      <c r="BJ37" s="621"/>
      <c r="BK37" s="621"/>
      <c r="BL37" s="621"/>
      <c r="BM37" s="621"/>
      <c r="BN37" s="621"/>
      <c r="BO37" s="621"/>
      <c r="BP37" s="621"/>
      <c r="BQ37" s="621"/>
      <c r="BR37" s="621"/>
      <c r="BS37" s="621"/>
      <c r="BT37" s="621"/>
      <c r="BU37" s="622"/>
      <c r="BV37" s="623">
        <v>-407797</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2170637</v>
      </c>
      <c r="CS37" s="653"/>
      <c r="CT37" s="653"/>
      <c r="CU37" s="653"/>
      <c r="CV37" s="653"/>
      <c r="CW37" s="653"/>
      <c r="CX37" s="653"/>
      <c r="CY37" s="654"/>
      <c r="CZ37" s="628">
        <v>5.0999999999999996</v>
      </c>
      <c r="DA37" s="655"/>
      <c r="DB37" s="655"/>
      <c r="DC37" s="658"/>
      <c r="DD37" s="632">
        <v>2170637</v>
      </c>
      <c r="DE37" s="653"/>
      <c r="DF37" s="653"/>
      <c r="DG37" s="653"/>
      <c r="DH37" s="653"/>
      <c r="DI37" s="653"/>
      <c r="DJ37" s="653"/>
      <c r="DK37" s="654"/>
      <c r="DL37" s="632">
        <v>2106148</v>
      </c>
      <c r="DM37" s="653"/>
      <c r="DN37" s="653"/>
      <c r="DO37" s="653"/>
      <c r="DP37" s="653"/>
      <c r="DQ37" s="653"/>
      <c r="DR37" s="653"/>
      <c r="DS37" s="653"/>
      <c r="DT37" s="653"/>
      <c r="DU37" s="653"/>
      <c r="DV37" s="654"/>
      <c r="DW37" s="628">
        <v>8.8000000000000007</v>
      </c>
      <c r="DX37" s="655"/>
      <c r="DY37" s="655"/>
      <c r="DZ37" s="655"/>
      <c r="EA37" s="655"/>
      <c r="EB37" s="655"/>
      <c r="EC37" s="656"/>
    </row>
    <row r="38" spans="2:133" ht="11.25" customHeight="1" x14ac:dyDescent="0.15">
      <c r="B38" s="620" t="s">
        <v>322</v>
      </c>
      <c r="C38" s="621"/>
      <c r="D38" s="621"/>
      <c r="E38" s="621"/>
      <c r="F38" s="621"/>
      <c r="G38" s="621"/>
      <c r="H38" s="621"/>
      <c r="I38" s="621"/>
      <c r="J38" s="621"/>
      <c r="K38" s="621"/>
      <c r="L38" s="621"/>
      <c r="M38" s="621"/>
      <c r="N38" s="621"/>
      <c r="O38" s="621"/>
      <c r="P38" s="621"/>
      <c r="Q38" s="622"/>
      <c r="R38" s="623">
        <v>2180487</v>
      </c>
      <c r="S38" s="624"/>
      <c r="T38" s="624"/>
      <c r="U38" s="624"/>
      <c r="V38" s="624"/>
      <c r="W38" s="624"/>
      <c r="X38" s="624"/>
      <c r="Y38" s="625"/>
      <c r="Z38" s="626">
        <v>5</v>
      </c>
      <c r="AA38" s="626"/>
      <c r="AB38" s="626"/>
      <c r="AC38" s="626"/>
      <c r="AD38" s="627" t="s">
        <v>122</v>
      </c>
      <c r="AE38" s="627"/>
      <c r="AF38" s="627"/>
      <c r="AG38" s="627"/>
      <c r="AH38" s="627"/>
      <c r="AI38" s="627"/>
      <c r="AJ38" s="627"/>
      <c r="AK38" s="627"/>
      <c r="AL38" s="628" t="s">
        <v>122</v>
      </c>
      <c r="AM38" s="629"/>
      <c r="AN38" s="629"/>
      <c r="AO38" s="630"/>
      <c r="AQ38" s="689" t="s">
        <v>323</v>
      </c>
      <c r="AR38" s="690"/>
      <c r="AS38" s="690"/>
      <c r="AT38" s="690"/>
      <c r="AU38" s="690"/>
      <c r="AV38" s="690"/>
      <c r="AW38" s="690"/>
      <c r="AX38" s="690"/>
      <c r="AY38" s="691"/>
      <c r="AZ38" s="623">
        <v>868</v>
      </c>
      <c r="BA38" s="624"/>
      <c r="BB38" s="624"/>
      <c r="BC38" s="624"/>
      <c r="BD38" s="653"/>
      <c r="BE38" s="653"/>
      <c r="BF38" s="669"/>
      <c r="BG38" s="620" t="s">
        <v>324</v>
      </c>
      <c r="BH38" s="621"/>
      <c r="BI38" s="621"/>
      <c r="BJ38" s="621"/>
      <c r="BK38" s="621"/>
      <c r="BL38" s="621"/>
      <c r="BM38" s="621"/>
      <c r="BN38" s="621"/>
      <c r="BO38" s="621"/>
      <c r="BP38" s="621"/>
      <c r="BQ38" s="621"/>
      <c r="BR38" s="621"/>
      <c r="BS38" s="621"/>
      <c r="BT38" s="621"/>
      <c r="BU38" s="622"/>
      <c r="BV38" s="623">
        <v>13062</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3618062</v>
      </c>
      <c r="CS38" s="624"/>
      <c r="CT38" s="624"/>
      <c r="CU38" s="624"/>
      <c r="CV38" s="624"/>
      <c r="CW38" s="624"/>
      <c r="CX38" s="624"/>
      <c r="CY38" s="625"/>
      <c r="CZ38" s="628">
        <v>8.5</v>
      </c>
      <c r="DA38" s="655"/>
      <c r="DB38" s="655"/>
      <c r="DC38" s="658"/>
      <c r="DD38" s="632">
        <v>3078519</v>
      </c>
      <c r="DE38" s="624"/>
      <c r="DF38" s="624"/>
      <c r="DG38" s="624"/>
      <c r="DH38" s="624"/>
      <c r="DI38" s="624"/>
      <c r="DJ38" s="624"/>
      <c r="DK38" s="625"/>
      <c r="DL38" s="632">
        <v>2645780</v>
      </c>
      <c r="DM38" s="624"/>
      <c r="DN38" s="624"/>
      <c r="DO38" s="624"/>
      <c r="DP38" s="624"/>
      <c r="DQ38" s="624"/>
      <c r="DR38" s="624"/>
      <c r="DS38" s="624"/>
      <c r="DT38" s="624"/>
      <c r="DU38" s="624"/>
      <c r="DV38" s="625"/>
      <c r="DW38" s="628">
        <v>11.1</v>
      </c>
      <c r="DX38" s="655"/>
      <c r="DY38" s="655"/>
      <c r="DZ38" s="655"/>
      <c r="EA38" s="655"/>
      <c r="EB38" s="655"/>
      <c r="EC38" s="656"/>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9" t="s">
        <v>327</v>
      </c>
      <c r="AR39" s="690"/>
      <c r="AS39" s="690"/>
      <c r="AT39" s="690"/>
      <c r="AU39" s="690"/>
      <c r="AV39" s="690"/>
      <c r="AW39" s="690"/>
      <c r="AX39" s="690"/>
      <c r="AY39" s="691"/>
      <c r="AZ39" s="623" t="s">
        <v>122</v>
      </c>
      <c r="BA39" s="624"/>
      <c r="BB39" s="624"/>
      <c r="BC39" s="624"/>
      <c r="BD39" s="653"/>
      <c r="BE39" s="653"/>
      <c r="BF39" s="669"/>
      <c r="BG39" s="620" t="s">
        <v>328</v>
      </c>
      <c r="BH39" s="621"/>
      <c r="BI39" s="621"/>
      <c r="BJ39" s="621"/>
      <c r="BK39" s="621"/>
      <c r="BL39" s="621"/>
      <c r="BM39" s="621"/>
      <c r="BN39" s="621"/>
      <c r="BO39" s="621"/>
      <c r="BP39" s="621"/>
      <c r="BQ39" s="621"/>
      <c r="BR39" s="621"/>
      <c r="BS39" s="621"/>
      <c r="BT39" s="621"/>
      <c r="BU39" s="622"/>
      <c r="BV39" s="623">
        <v>18315</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863873</v>
      </c>
      <c r="CS39" s="653"/>
      <c r="CT39" s="653"/>
      <c r="CU39" s="653"/>
      <c r="CV39" s="653"/>
      <c r="CW39" s="653"/>
      <c r="CX39" s="653"/>
      <c r="CY39" s="654"/>
      <c r="CZ39" s="628">
        <v>2</v>
      </c>
      <c r="DA39" s="655"/>
      <c r="DB39" s="655"/>
      <c r="DC39" s="658"/>
      <c r="DD39" s="632">
        <v>812766</v>
      </c>
      <c r="DE39" s="653"/>
      <c r="DF39" s="653"/>
      <c r="DG39" s="653"/>
      <c r="DH39" s="653"/>
      <c r="DI39" s="653"/>
      <c r="DJ39" s="653"/>
      <c r="DK39" s="654"/>
      <c r="DL39" s="632" t="s">
        <v>122</v>
      </c>
      <c r="DM39" s="653"/>
      <c r="DN39" s="653"/>
      <c r="DO39" s="653"/>
      <c r="DP39" s="653"/>
      <c r="DQ39" s="653"/>
      <c r="DR39" s="653"/>
      <c r="DS39" s="653"/>
      <c r="DT39" s="653"/>
      <c r="DU39" s="653"/>
      <c r="DV39" s="654"/>
      <c r="DW39" s="628" t="s">
        <v>122</v>
      </c>
      <c r="DX39" s="655"/>
      <c r="DY39" s="655"/>
      <c r="DZ39" s="655"/>
      <c r="EA39" s="655"/>
      <c r="EB39" s="655"/>
      <c r="EC39" s="656"/>
    </row>
    <row r="40" spans="2:133" ht="11.25" customHeight="1" x14ac:dyDescent="0.15">
      <c r="B40" s="620" t="s">
        <v>330</v>
      </c>
      <c r="C40" s="621"/>
      <c r="D40" s="621"/>
      <c r="E40" s="621"/>
      <c r="F40" s="621"/>
      <c r="G40" s="621"/>
      <c r="H40" s="621"/>
      <c r="I40" s="621"/>
      <c r="J40" s="621"/>
      <c r="K40" s="621"/>
      <c r="L40" s="621"/>
      <c r="M40" s="621"/>
      <c r="N40" s="621"/>
      <c r="O40" s="621"/>
      <c r="P40" s="621"/>
      <c r="Q40" s="622"/>
      <c r="R40" s="623">
        <v>110487</v>
      </c>
      <c r="S40" s="624"/>
      <c r="T40" s="624"/>
      <c r="U40" s="624"/>
      <c r="V40" s="624"/>
      <c r="W40" s="624"/>
      <c r="X40" s="624"/>
      <c r="Y40" s="625"/>
      <c r="Z40" s="626">
        <v>0.3</v>
      </c>
      <c r="AA40" s="626"/>
      <c r="AB40" s="626"/>
      <c r="AC40" s="626"/>
      <c r="AD40" s="627" t="s">
        <v>122</v>
      </c>
      <c r="AE40" s="627"/>
      <c r="AF40" s="627"/>
      <c r="AG40" s="627"/>
      <c r="AH40" s="627"/>
      <c r="AI40" s="627"/>
      <c r="AJ40" s="627"/>
      <c r="AK40" s="627"/>
      <c r="AL40" s="628" t="s">
        <v>122</v>
      </c>
      <c r="AM40" s="629"/>
      <c r="AN40" s="629"/>
      <c r="AO40" s="630"/>
      <c r="AQ40" s="689" t="s">
        <v>331</v>
      </c>
      <c r="AR40" s="690"/>
      <c r="AS40" s="690"/>
      <c r="AT40" s="690"/>
      <c r="AU40" s="690"/>
      <c r="AV40" s="690"/>
      <c r="AW40" s="690"/>
      <c r="AX40" s="690"/>
      <c r="AY40" s="691"/>
      <c r="AZ40" s="623" t="s">
        <v>122</v>
      </c>
      <c r="BA40" s="624"/>
      <c r="BB40" s="624"/>
      <c r="BC40" s="624"/>
      <c r="BD40" s="653"/>
      <c r="BE40" s="653"/>
      <c r="BF40" s="669"/>
      <c r="BG40" s="673" t="s">
        <v>332</v>
      </c>
      <c r="BH40" s="674"/>
      <c r="BI40" s="674"/>
      <c r="BJ40" s="674"/>
      <c r="BK40" s="674"/>
      <c r="BL40" s="211"/>
      <c r="BM40" s="621" t="s">
        <v>333</v>
      </c>
      <c r="BN40" s="621"/>
      <c r="BO40" s="621"/>
      <c r="BP40" s="621"/>
      <c r="BQ40" s="621"/>
      <c r="BR40" s="621"/>
      <c r="BS40" s="621"/>
      <c r="BT40" s="621"/>
      <c r="BU40" s="622"/>
      <c r="BV40" s="623">
        <v>104</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248</v>
      </c>
      <c r="CS40" s="624"/>
      <c r="CT40" s="624"/>
      <c r="CU40" s="624"/>
      <c r="CV40" s="624"/>
      <c r="CW40" s="624"/>
      <c r="CX40" s="624"/>
      <c r="CY40" s="625"/>
      <c r="CZ40" s="628">
        <v>0</v>
      </c>
      <c r="DA40" s="655"/>
      <c r="DB40" s="655"/>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5"/>
      <c r="DY40" s="655"/>
      <c r="DZ40" s="655"/>
      <c r="EA40" s="655"/>
      <c r="EB40" s="655"/>
      <c r="EC40" s="656"/>
    </row>
    <row r="41" spans="2:133" ht="11.25" customHeight="1" x14ac:dyDescent="0.15">
      <c r="B41" s="644" t="s">
        <v>335</v>
      </c>
      <c r="C41" s="645"/>
      <c r="D41" s="645"/>
      <c r="E41" s="645"/>
      <c r="F41" s="645"/>
      <c r="G41" s="645"/>
      <c r="H41" s="645"/>
      <c r="I41" s="645"/>
      <c r="J41" s="645"/>
      <c r="K41" s="645"/>
      <c r="L41" s="645"/>
      <c r="M41" s="645"/>
      <c r="N41" s="645"/>
      <c r="O41" s="645"/>
      <c r="P41" s="645"/>
      <c r="Q41" s="646"/>
      <c r="R41" s="698">
        <v>43814684</v>
      </c>
      <c r="S41" s="699"/>
      <c r="T41" s="699"/>
      <c r="U41" s="699"/>
      <c r="V41" s="699"/>
      <c r="W41" s="699"/>
      <c r="X41" s="699"/>
      <c r="Y41" s="700"/>
      <c r="Z41" s="701">
        <v>100</v>
      </c>
      <c r="AA41" s="701"/>
      <c r="AB41" s="701"/>
      <c r="AC41" s="701"/>
      <c r="AD41" s="702">
        <v>23702516</v>
      </c>
      <c r="AE41" s="702"/>
      <c r="AF41" s="702"/>
      <c r="AG41" s="702"/>
      <c r="AH41" s="702"/>
      <c r="AI41" s="702"/>
      <c r="AJ41" s="702"/>
      <c r="AK41" s="702"/>
      <c r="AL41" s="703">
        <v>100</v>
      </c>
      <c r="AM41" s="683"/>
      <c r="AN41" s="683"/>
      <c r="AO41" s="704"/>
      <c r="AQ41" s="689" t="s">
        <v>336</v>
      </c>
      <c r="AR41" s="690"/>
      <c r="AS41" s="690"/>
      <c r="AT41" s="690"/>
      <c r="AU41" s="690"/>
      <c r="AV41" s="690"/>
      <c r="AW41" s="690"/>
      <c r="AX41" s="690"/>
      <c r="AY41" s="691"/>
      <c r="AZ41" s="623">
        <v>985338</v>
      </c>
      <c r="BA41" s="624"/>
      <c r="BB41" s="624"/>
      <c r="BC41" s="624"/>
      <c r="BD41" s="653"/>
      <c r="BE41" s="653"/>
      <c r="BF41" s="669"/>
      <c r="BG41" s="673"/>
      <c r="BH41" s="674"/>
      <c r="BI41" s="674"/>
      <c r="BJ41" s="674"/>
      <c r="BK41" s="674"/>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3"/>
      <c r="CT41" s="653"/>
      <c r="CU41" s="653"/>
      <c r="CV41" s="653"/>
      <c r="CW41" s="653"/>
      <c r="CX41" s="653"/>
      <c r="CY41" s="654"/>
      <c r="CZ41" s="628" t="s">
        <v>122</v>
      </c>
      <c r="DA41" s="655"/>
      <c r="DB41" s="655"/>
      <c r="DC41" s="658"/>
      <c r="DD41" s="632" t="s">
        <v>122</v>
      </c>
      <c r="DE41" s="653"/>
      <c r="DF41" s="653"/>
      <c r="DG41" s="653"/>
      <c r="DH41" s="653"/>
      <c r="DI41" s="653"/>
      <c r="DJ41" s="653"/>
      <c r="DK41" s="654"/>
      <c r="DL41" s="692"/>
      <c r="DM41" s="693"/>
      <c r="DN41" s="693"/>
      <c r="DO41" s="693"/>
      <c r="DP41" s="693"/>
      <c r="DQ41" s="693"/>
      <c r="DR41" s="693"/>
      <c r="DS41" s="693"/>
      <c r="DT41" s="693"/>
      <c r="DU41" s="693"/>
      <c r="DV41" s="694"/>
      <c r="DW41" s="695"/>
      <c r="DX41" s="696"/>
      <c r="DY41" s="696"/>
      <c r="DZ41" s="696"/>
      <c r="EA41" s="696"/>
      <c r="EB41" s="696"/>
      <c r="EC41" s="697"/>
    </row>
    <row r="42" spans="2:133" ht="11.25" customHeight="1" x14ac:dyDescent="0.15">
      <c r="AQ42" s="705" t="s">
        <v>339</v>
      </c>
      <c r="AR42" s="706"/>
      <c r="AS42" s="706"/>
      <c r="AT42" s="706"/>
      <c r="AU42" s="706"/>
      <c r="AV42" s="706"/>
      <c r="AW42" s="706"/>
      <c r="AX42" s="706"/>
      <c r="AY42" s="707"/>
      <c r="AZ42" s="698">
        <v>2632724</v>
      </c>
      <c r="BA42" s="699"/>
      <c r="BB42" s="699"/>
      <c r="BC42" s="699"/>
      <c r="BD42" s="682"/>
      <c r="BE42" s="682"/>
      <c r="BF42" s="684"/>
      <c r="BG42" s="675"/>
      <c r="BH42" s="676"/>
      <c r="BI42" s="676"/>
      <c r="BJ42" s="676"/>
      <c r="BK42" s="676"/>
      <c r="BL42" s="212"/>
      <c r="BM42" s="645" t="s">
        <v>340</v>
      </c>
      <c r="BN42" s="645"/>
      <c r="BO42" s="645"/>
      <c r="BP42" s="645"/>
      <c r="BQ42" s="645"/>
      <c r="BR42" s="645"/>
      <c r="BS42" s="645"/>
      <c r="BT42" s="645"/>
      <c r="BU42" s="646"/>
      <c r="BV42" s="698">
        <v>328</v>
      </c>
      <c r="BW42" s="699"/>
      <c r="BX42" s="699"/>
      <c r="BY42" s="699"/>
      <c r="BZ42" s="699"/>
      <c r="CA42" s="699"/>
      <c r="CB42" s="708"/>
      <c r="CD42" s="620" t="s">
        <v>341</v>
      </c>
      <c r="CE42" s="621"/>
      <c r="CF42" s="621"/>
      <c r="CG42" s="621"/>
      <c r="CH42" s="621"/>
      <c r="CI42" s="621"/>
      <c r="CJ42" s="621"/>
      <c r="CK42" s="621"/>
      <c r="CL42" s="621"/>
      <c r="CM42" s="621"/>
      <c r="CN42" s="621"/>
      <c r="CO42" s="621"/>
      <c r="CP42" s="621"/>
      <c r="CQ42" s="622"/>
      <c r="CR42" s="623">
        <v>3328357</v>
      </c>
      <c r="CS42" s="653"/>
      <c r="CT42" s="653"/>
      <c r="CU42" s="653"/>
      <c r="CV42" s="653"/>
      <c r="CW42" s="653"/>
      <c r="CX42" s="653"/>
      <c r="CY42" s="654"/>
      <c r="CZ42" s="628">
        <v>7.8</v>
      </c>
      <c r="DA42" s="655"/>
      <c r="DB42" s="655"/>
      <c r="DC42" s="658"/>
      <c r="DD42" s="632">
        <v>685245</v>
      </c>
      <c r="DE42" s="653"/>
      <c r="DF42" s="653"/>
      <c r="DG42" s="653"/>
      <c r="DH42" s="653"/>
      <c r="DI42" s="653"/>
      <c r="DJ42" s="653"/>
      <c r="DK42" s="654"/>
      <c r="DL42" s="692"/>
      <c r="DM42" s="693"/>
      <c r="DN42" s="693"/>
      <c r="DO42" s="693"/>
      <c r="DP42" s="693"/>
      <c r="DQ42" s="693"/>
      <c r="DR42" s="693"/>
      <c r="DS42" s="693"/>
      <c r="DT42" s="693"/>
      <c r="DU42" s="693"/>
      <c r="DV42" s="694"/>
      <c r="DW42" s="695"/>
      <c r="DX42" s="696"/>
      <c r="DY42" s="696"/>
      <c r="DZ42" s="696"/>
      <c r="EA42" s="696"/>
      <c r="EB42" s="696"/>
      <c r="EC42" s="697"/>
    </row>
    <row r="43" spans="2:133" ht="11.25" customHeight="1" x14ac:dyDescent="0.15">
      <c r="B43" s="202" t="s">
        <v>342</v>
      </c>
      <c r="CD43" s="620" t="s">
        <v>343</v>
      </c>
      <c r="CE43" s="621"/>
      <c r="CF43" s="621"/>
      <c r="CG43" s="621"/>
      <c r="CH43" s="621"/>
      <c r="CI43" s="621"/>
      <c r="CJ43" s="621"/>
      <c r="CK43" s="621"/>
      <c r="CL43" s="621"/>
      <c r="CM43" s="621"/>
      <c r="CN43" s="621"/>
      <c r="CO43" s="621"/>
      <c r="CP43" s="621"/>
      <c r="CQ43" s="622"/>
      <c r="CR43" s="623">
        <v>76944</v>
      </c>
      <c r="CS43" s="653"/>
      <c r="CT43" s="653"/>
      <c r="CU43" s="653"/>
      <c r="CV43" s="653"/>
      <c r="CW43" s="653"/>
      <c r="CX43" s="653"/>
      <c r="CY43" s="654"/>
      <c r="CZ43" s="628">
        <v>0.2</v>
      </c>
      <c r="DA43" s="655"/>
      <c r="DB43" s="655"/>
      <c r="DC43" s="658"/>
      <c r="DD43" s="632">
        <v>76944</v>
      </c>
      <c r="DE43" s="653"/>
      <c r="DF43" s="653"/>
      <c r="DG43" s="653"/>
      <c r="DH43" s="653"/>
      <c r="DI43" s="653"/>
      <c r="DJ43" s="653"/>
      <c r="DK43" s="654"/>
      <c r="DL43" s="692"/>
      <c r="DM43" s="693"/>
      <c r="DN43" s="693"/>
      <c r="DO43" s="693"/>
      <c r="DP43" s="693"/>
      <c r="DQ43" s="693"/>
      <c r="DR43" s="693"/>
      <c r="DS43" s="693"/>
      <c r="DT43" s="693"/>
      <c r="DU43" s="693"/>
      <c r="DV43" s="694"/>
      <c r="DW43" s="695"/>
      <c r="DX43" s="696"/>
      <c r="DY43" s="696"/>
      <c r="DZ43" s="696"/>
      <c r="EA43" s="696"/>
      <c r="EB43" s="696"/>
      <c r="EC43" s="697"/>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3328357</v>
      </c>
      <c r="CS44" s="624"/>
      <c r="CT44" s="624"/>
      <c r="CU44" s="624"/>
      <c r="CV44" s="624"/>
      <c r="CW44" s="624"/>
      <c r="CX44" s="624"/>
      <c r="CY44" s="625"/>
      <c r="CZ44" s="628">
        <v>7.8</v>
      </c>
      <c r="DA44" s="629"/>
      <c r="DB44" s="629"/>
      <c r="DC44" s="635"/>
      <c r="DD44" s="632">
        <v>685245</v>
      </c>
      <c r="DE44" s="624"/>
      <c r="DF44" s="624"/>
      <c r="DG44" s="624"/>
      <c r="DH44" s="624"/>
      <c r="DI44" s="624"/>
      <c r="DJ44" s="624"/>
      <c r="DK44" s="625"/>
      <c r="DL44" s="692"/>
      <c r="DM44" s="693"/>
      <c r="DN44" s="693"/>
      <c r="DO44" s="693"/>
      <c r="DP44" s="693"/>
      <c r="DQ44" s="693"/>
      <c r="DR44" s="693"/>
      <c r="DS44" s="693"/>
      <c r="DT44" s="693"/>
      <c r="DU44" s="693"/>
      <c r="DV44" s="694"/>
      <c r="DW44" s="695"/>
      <c r="DX44" s="696"/>
      <c r="DY44" s="696"/>
      <c r="DZ44" s="696"/>
      <c r="EA44" s="696"/>
      <c r="EB44" s="696"/>
      <c r="EC44" s="697"/>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637169</v>
      </c>
      <c r="CS45" s="653"/>
      <c r="CT45" s="653"/>
      <c r="CU45" s="653"/>
      <c r="CV45" s="653"/>
      <c r="CW45" s="653"/>
      <c r="CX45" s="653"/>
      <c r="CY45" s="654"/>
      <c r="CZ45" s="628">
        <v>1.5</v>
      </c>
      <c r="DA45" s="655"/>
      <c r="DB45" s="655"/>
      <c r="DC45" s="658"/>
      <c r="DD45" s="632">
        <v>34084</v>
      </c>
      <c r="DE45" s="653"/>
      <c r="DF45" s="653"/>
      <c r="DG45" s="653"/>
      <c r="DH45" s="653"/>
      <c r="DI45" s="653"/>
      <c r="DJ45" s="653"/>
      <c r="DK45" s="654"/>
      <c r="DL45" s="692"/>
      <c r="DM45" s="693"/>
      <c r="DN45" s="693"/>
      <c r="DO45" s="693"/>
      <c r="DP45" s="693"/>
      <c r="DQ45" s="693"/>
      <c r="DR45" s="693"/>
      <c r="DS45" s="693"/>
      <c r="DT45" s="693"/>
      <c r="DU45" s="693"/>
      <c r="DV45" s="694"/>
      <c r="DW45" s="695"/>
      <c r="DX45" s="696"/>
      <c r="DY45" s="696"/>
      <c r="DZ45" s="696"/>
      <c r="EA45" s="696"/>
      <c r="EB45" s="696"/>
      <c r="EC45" s="697"/>
    </row>
    <row r="46" spans="2:133" ht="11.25" customHeight="1" x14ac:dyDescent="0.15">
      <c r="B46" s="213"/>
      <c r="CD46" s="663"/>
      <c r="CE46" s="664"/>
      <c r="CF46" s="620" t="s">
        <v>348</v>
      </c>
      <c r="CG46" s="621"/>
      <c r="CH46" s="621"/>
      <c r="CI46" s="621"/>
      <c r="CJ46" s="621"/>
      <c r="CK46" s="621"/>
      <c r="CL46" s="621"/>
      <c r="CM46" s="621"/>
      <c r="CN46" s="621"/>
      <c r="CO46" s="621"/>
      <c r="CP46" s="621"/>
      <c r="CQ46" s="622"/>
      <c r="CR46" s="623">
        <v>2691188</v>
      </c>
      <c r="CS46" s="624"/>
      <c r="CT46" s="624"/>
      <c r="CU46" s="624"/>
      <c r="CV46" s="624"/>
      <c r="CW46" s="624"/>
      <c r="CX46" s="624"/>
      <c r="CY46" s="625"/>
      <c r="CZ46" s="628">
        <v>6.3</v>
      </c>
      <c r="DA46" s="629"/>
      <c r="DB46" s="629"/>
      <c r="DC46" s="635"/>
      <c r="DD46" s="632">
        <v>651161</v>
      </c>
      <c r="DE46" s="624"/>
      <c r="DF46" s="624"/>
      <c r="DG46" s="624"/>
      <c r="DH46" s="624"/>
      <c r="DI46" s="624"/>
      <c r="DJ46" s="624"/>
      <c r="DK46" s="625"/>
      <c r="DL46" s="692"/>
      <c r="DM46" s="693"/>
      <c r="DN46" s="693"/>
      <c r="DO46" s="693"/>
      <c r="DP46" s="693"/>
      <c r="DQ46" s="693"/>
      <c r="DR46" s="693"/>
      <c r="DS46" s="693"/>
      <c r="DT46" s="693"/>
      <c r="DU46" s="693"/>
      <c r="DV46" s="694"/>
      <c r="DW46" s="695"/>
      <c r="DX46" s="696"/>
      <c r="DY46" s="696"/>
      <c r="DZ46" s="696"/>
      <c r="EA46" s="696"/>
      <c r="EB46" s="696"/>
      <c r="EC46" s="697"/>
    </row>
    <row r="47" spans="2:133" ht="11.25" customHeight="1" x14ac:dyDescent="0.15">
      <c r="B47" s="213"/>
      <c r="CD47" s="663"/>
      <c r="CE47" s="664"/>
      <c r="CF47" s="620" t="s">
        <v>349</v>
      </c>
      <c r="CG47" s="621"/>
      <c r="CH47" s="621"/>
      <c r="CI47" s="621"/>
      <c r="CJ47" s="621"/>
      <c r="CK47" s="621"/>
      <c r="CL47" s="621"/>
      <c r="CM47" s="621"/>
      <c r="CN47" s="621"/>
      <c r="CO47" s="621"/>
      <c r="CP47" s="621"/>
      <c r="CQ47" s="622"/>
      <c r="CR47" s="623" t="s">
        <v>122</v>
      </c>
      <c r="CS47" s="653"/>
      <c r="CT47" s="653"/>
      <c r="CU47" s="653"/>
      <c r="CV47" s="653"/>
      <c r="CW47" s="653"/>
      <c r="CX47" s="653"/>
      <c r="CY47" s="654"/>
      <c r="CZ47" s="628" t="s">
        <v>122</v>
      </c>
      <c r="DA47" s="655"/>
      <c r="DB47" s="655"/>
      <c r="DC47" s="658"/>
      <c r="DD47" s="632" t="s">
        <v>122</v>
      </c>
      <c r="DE47" s="653"/>
      <c r="DF47" s="653"/>
      <c r="DG47" s="653"/>
      <c r="DH47" s="653"/>
      <c r="DI47" s="653"/>
      <c r="DJ47" s="653"/>
      <c r="DK47" s="654"/>
      <c r="DL47" s="692"/>
      <c r="DM47" s="693"/>
      <c r="DN47" s="693"/>
      <c r="DO47" s="693"/>
      <c r="DP47" s="693"/>
      <c r="DQ47" s="693"/>
      <c r="DR47" s="693"/>
      <c r="DS47" s="693"/>
      <c r="DT47" s="693"/>
      <c r="DU47" s="693"/>
      <c r="DV47" s="694"/>
      <c r="DW47" s="695"/>
      <c r="DX47" s="696"/>
      <c r="DY47" s="696"/>
      <c r="DZ47" s="696"/>
      <c r="EA47" s="696"/>
      <c r="EB47" s="696"/>
      <c r="EC47" s="697"/>
    </row>
    <row r="48" spans="2:133" x14ac:dyDescent="0.15">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692"/>
      <c r="DM48" s="693"/>
      <c r="DN48" s="693"/>
      <c r="DO48" s="693"/>
      <c r="DP48" s="693"/>
      <c r="DQ48" s="693"/>
      <c r="DR48" s="693"/>
      <c r="DS48" s="693"/>
      <c r="DT48" s="693"/>
      <c r="DU48" s="693"/>
      <c r="DV48" s="694"/>
      <c r="DW48" s="695"/>
      <c r="DX48" s="696"/>
      <c r="DY48" s="696"/>
      <c r="DZ48" s="696"/>
      <c r="EA48" s="696"/>
      <c r="EB48" s="696"/>
      <c r="EC48" s="697"/>
    </row>
    <row r="49" spans="2:133" ht="11.25" customHeight="1" x14ac:dyDescent="0.15">
      <c r="B49" s="213"/>
      <c r="CD49" s="644" t="s">
        <v>351</v>
      </c>
      <c r="CE49" s="645"/>
      <c r="CF49" s="645"/>
      <c r="CG49" s="645"/>
      <c r="CH49" s="645"/>
      <c r="CI49" s="645"/>
      <c r="CJ49" s="645"/>
      <c r="CK49" s="645"/>
      <c r="CL49" s="645"/>
      <c r="CM49" s="645"/>
      <c r="CN49" s="645"/>
      <c r="CO49" s="645"/>
      <c r="CP49" s="645"/>
      <c r="CQ49" s="646"/>
      <c r="CR49" s="698">
        <v>42521351</v>
      </c>
      <c r="CS49" s="682"/>
      <c r="CT49" s="682"/>
      <c r="CU49" s="682"/>
      <c r="CV49" s="682"/>
      <c r="CW49" s="682"/>
      <c r="CX49" s="682"/>
      <c r="CY49" s="711"/>
      <c r="CZ49" s="703">
        <v>100</v>
      </c>
      <c r="DA49" s="712"/>
      <c r="DB49" s="712"/>
      <c r="DC49" s="713"/>
      <c r="DD49" s="714">
        <v>26995628</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HZMk+xO7BF4BVazRhGK/7GuvECNfntwDFi6OTZCvekfjLxNLZ5/70ASOLa/iAOeaVX0u7lGOv3scRmsrflBnqA==" saltValue="jxlaIoc2j6ACuIEIdzGaH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40" zoomScaleNormal="40"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374</v>
      </c>
      <c r="C7" s="750"/>
      <c r="D7" s="750"/>
      <c r="E7" s="750"/>
      <c r="F7" s="750"/>
      <c r="G7" s="750"/>
      <c r="H7" s="750"/>
      <c r="I7" s="750"/>
      <c r="J7" s="750"/>
      <c r="K7" s="750"/>
      <c r="L7" s="750"/>
      <c r="M7" s="750"/>
      <c r="N7" s="750"/>
      <c r="O7" s="750"/>
      <c r="P7" s="751"/>
      <c r="Q7" s="752">
        <v>43772</v>
      </c>
      <c r="R7" s="753"/>
      <c r="S7" s="753"/>
      <c r="T7" s="753"/>
      <c r="U7" s="753"/>
      <c r="V7" s="753">
        <v>42576</v>
      </c>
      <c r="W7" s="753"/>
      <c r="X7" s="753"/>
      <c r="Y7" s="753"/>
      <c r="Z7" s="753"/>
      <c r="AA7" s="753">
        <v>1196</v>
      </c>
      <c r="AB7" s="753"/>
      <c r="AC7" s="753"/>
      <c r="AD7" s="753"/>
      <c r="AE7" s="754"/>
      <c r="AF7" s="755">
        <v>972</v>
      </c>
      <c r="AG7" s="756"/>
      <c r="AH7" s="756"/>
      <c r="AI7" s="756"/>
      <c r="AJ7" s="757"/>
      <c r="AK7" s="758">
        <v>1134</v>
      </c>
      <c r="AL7" s="759"/>
      <c r="AM7" s="759"/>
      <c r="AN7" s="759"/>
      <c r="AO7" s="759"/>
      <c r="AP7" s="759">
        <v>22248</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558</v>
      </c>
      <c r="BT7" s="747"/>
      <c r="BU7" s="747"/>
      <c r="BV7" s="747"/>
      <c r="BW7" s="747"/>
      <c r="BX7" s="747"/>
      <c r="BY7" s="747"/>
      <c r="BZ7" s="747"/>
      <c r="CA7" s="747"/>
      <c r="CB7" s="747"/>
      <c r="CC7" s="747"/>
      <c r="CD7" s="747"/>
      <c r="CE7" s="747"/>
      <c r="CF7" s="747"/>
      <c r="CG7" s="762"/>
      <c r="CH7" s="743">
        <v>2</v>
      </c>
      <c r="CI7" s="744"/>
      <c r="CJ7" s="744"/>
      <c r="CK7" s="744"/>
      <c r="CL7" s="745"/>
      <c r="CM7" s="743">
        <v>59</v>
      </c>
      <c r="CN7" s="744"/>
      <c r="CO7" s="744"/>
      <c r="CP7" s="744"/>
      <c r="CQ7" s="745"/>
      <c r="CR7" s="743">
        <v>10</v>
      </c>
      <c r="CS7" s="744"/>
      <c r="CT7" s="744"/>
      <c r="CU7" s="744"/>
      <c r="CV7" s="745"/>
      <c r="CW7" s="743" t="s">
        <v>549</v>
      </c>
      <c r="CX7" s="744"/>
      <c r="CY7" s="744"/>
      <c r="CZ7" s="744"/>
      <c r="DA7" s="745"/>
      <c r="DB7" s="743" t="s">
        <v>549</v>
      </c>
      <c r="DC7" s="744"/>
      <c r="DD7" s="744"/>
      <c r="DE7" s="744"/>
      <c r="DF7" s="745"/>
      <c r="DG7" s="743" t="s">
        <v>549</v>
      </c>
      <c r="DH7" s="744"/>
      <c r="DI7" s="744"/>
      <c r="DJ7" s="744"/>
      <c r="DK7" s="745"/>
      <c r="DL7" s="743" t="s">
        <v>549</v>
      </c>
      <c r="DM7" s="744"/>
      <c r="DN7" s="744"/>
      <c r="DO7" s="744"/>
      <c r="DP7" s="745"/>
      <c r="DQ7" s="743" t="s">
        <v>549</v>
      </c>
      <c r="DR7" s="744"/>
      <c r="DS7" s="744"/>
      <c r="DT7" s="744"/>
      <c r="DU7" s="745"/>
      <c r="DV7" s="746"/>
      <c r="DW7" s="747"/>
      <c r="DX7" s="747"/>
      <c r="DY7" s="747"/>
      <c r="DZ7" s="748"/>
      <c r="EA7" s="222"/>
    </row>
    <row r="8" spans="1:131" s="223" customFormat="1" ht="26.25" customHeight="1" x14ac:dyDescent="0.15">
      <c r="A8" s="226">
        <v>2</v>
      </c>
      <c r="B8" s="780" t="s">
        <v>375</v>
      </c>
      <c r="C8" s="781"/>
      <c r="D8" s="781"/>
      <c r="E8" s="781"/>
      <c r="F8" s="781"/>
      <c r="G8" s="781"/>
      <c r="H8" s="781"/>
      <c r="I8" s="781"/>
      <c r="J8" s="781"/>
      <c r="K8" s="781"/>
      <c r="L8" s="781"/>
      <c r="M8" s="781"/>
      <c r="N8" s="781"/>
      <c r="O8" s="781"/>
      <c r="P8" s="782"/>
      <c r="Q8" s="783">
        <v>166</v>
      </c>
      <c r="R8" s="784"/>
      <c r="S8" s="784"/>
      <c r="T8" s="784"/>
      <c r="U8" s="784"/>
      <c r="V8" s="784">
        <v>159</v>
      </c>
      <c r="W8" s="784"/>
      <c r="X8" s="784"/>
      <c r="Y8" s="784"/>
      <c r="Z8" s="784"/>
      <c r="AA8" s="784">
        <v>7</v>
      </c>
      <c r="AB8" s="784"/>
      <c r="AC8" s="784"/>
      <c r="AD8" s="784"/>
      <c r="AE8" s="785"/>
      <c r="AF8" s="786">
        <v>1</v>
      </c>
      <c r="AG8" s="787"/>
      <c r="AH8" s="787"/>
      <c r="AI8" s="787"/>
      <c r="AJ8" s="788"/>
      <c r="AK8" s="769">
        <v>138</v>
      </c>
      <c r="AL8" s="770"/>
      <c r="AM8" s="770"/>
      <c r="AN8" s="770"/>
      <c r="AO8" s="770"/>
      <c r="AP8" s="770">
        <v>178</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15">
      <c r="A9" s="226">
        <v>3</v>
      </c>
      <c r="B9" s="780" t="s">
        <v>376</v>
      </c>
      <c r="C9" s="781"/>
      <c r="D9" s="781"/>
      <c r="E9" s="781"/>
      <c r="F9" s="781"/>
      <c r="G9" s="781"/>
      <c r="H9" s="781"/>
      <c r="I9" s="781"/>
      <c r="J9" s="781"/>
      <c r="K9" s="781"/>
      <c r="L9" s="781"/>
      <c r="M9" s="781"/>
      <c r="N9" s="781"/>
      <c r="O9" s="781"/>
      <c r="P9" s="782"/>
      <c r="Q9" s="783">
        <v>394</v>
      </c>
      <c r="R9" s="784"/>
      <c r="S9" s="784"/>
      <c r="T9" s="784"/>
      <c r="U9" s="784"/>
      <c r="V9" s="784">
        <v>303</v>
      </c>
      <c r="W9" s="784"/>
      <c r="X9" s="784"/>
      <c r="Y9" s="784"/>
      <c r="Z9" s="784"/>
      <c r="AA9" s="784">
        <v>90</v>
      </c>
      <c r="AB9" s="784"/>
      <c r="AC9" s="784"/>
      <c r="AD9" s="784"/>
      <c r="AE9" s="785"/>
      <c r="AF9" s="786">
        <v>3</v>
      </c>
      <c r="AG9" s="787"/>
      <c r="AH9" s="787"/>
      <c r="AI9" s="787"/>
      <c r="AJ9" s="788"/>
      <c r="AK9" s="769">
        <v>379</v>
      </c>
      <c r="AL9" s="770"/>
      <c r="AM9" s="770"/>
      <c r="AN9" s="770"/>
      <c r="AO9" s="770"/>
      <c r="AP9" s="770">
        <v>1050</v>
      </c>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377</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378</v>
      </c>
      <c r="B23" s="789" t="s">
        <v>379</v>
      </c>
      <c r="C23" s="790"/>
      <c r="D23" s="790"/>
      <c r="E23" s="790"/>
      <c r="F23" s="790"/>
      <c r="G23" s="790"/>
      <c r="H23" s="790"/>
      <c r="I23" s="790"/>
      <c r="J23" s="790"/>
      <c r="K23" s="790"/>
      <c r="L23" s="790"/>
      <c r="M23" s="790"/>
      <c r="N23" s="790"/>
      <c r="O23" s="790"/>
      <c r="P23" s="791"/>
      <c r="Q23" s="792">
        <v>43815</v>
      </c>
      <c r="R23" s="793"/>
      <c r="S23" s="793"/>
      <c r="T23" s="793"/>
      <c r="U23" s="793"/>
      <c r="V23" s="793">
        <v>42521</v>
      </c>
      <c r="W23" s="793"/>
      <c r="X23" s="793"/>
      <c r="Y23" s="793"/>
      <c r="Z23" s="793"/>
      <c r="AA23" s="793">
        <v>1293</v>
      </c>
      <c r="AB23" s="793"/>
      <c r="AC23" s="793"/>
      <c r="AD23" s="793"/>
      <c r="AE23" s="794"/>
      <c r="AF23" s="795">
        <v>976</v>
      </c>
      <c r="AG23" s="793"/>
      <c r="AH23" s="793"/>
      <c r="AI23" s="793"/>
      <c r="AJ23" s="796"/>
      <c r="AK23" s="797"/>
      <c r="AL23" s="798"/>
      <c r="AM23" s="798"/>
      <c r="AN23" s="798"/>
      <c r="AO23" s="798"/>
      <c r="AP23" s="793">
        <v>23476</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380</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381</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357</v>
      </c>
      <c r="B26" s="728"/>
      <c r="C26" s="728"/>
      <c r="D26" s="728"/>
      <c r="E26" s="728"/>
      <c r="F26" s="728"/>
      <c r="G26" s="728"/>
      <c r="H26" s="728"/>
      <c r="I26" s="728"/>
      <c r="J26" s="728"/>
      <c r="K26" s="728"/>
      <c r="L26" s="728"/>
      <c r="M26" s="728"/>
      <c r="N26" s="728"/>
      <c r="O26" s="728"/>
      <c r="P26" s="729"/>
      <c r="Q26" s="733" t="s">
        <v>382</v>
      </c>
      <c r="R26" s="734"/>
      <c r="S26" s="734"/>
      <c r="T26" s="734"/>
      <c r="U26" s="735"/>
      <c r="V26" s="733" t="s">
        <v>383</v>
      </c>
      <c r="W26" s="734"/>
      <c r="X26" s="734"/>
      <c r="Y26" s="734"/>
      <c r="Z26" s="735"/>
      <c r="AA26" s="733" t="s">
        <v>384</v>
      </c>
      <c r="AB26" s="734"/>
      <c r="AC26" s="734"/>
      <c r="AD26" s="734"/>
      <c r="AE26" s="734"/>
      <c r="AF26" s="814" t="s">
        <v>385</v>
      </c>
      <c r="AG26" s="815"/>
      <c r="AH26" s="815"/>
      <c r="AI26" s="815"/>
      <c r="AJ26" s="816"/>
      <c r="AK26" s="734" t="s">
        <v>386</v>
      </c>
      <c r="AL26" s="734"/>
      <c r="AM26" s="734"/>
      <c r="AN26" s="734"/>
      <c r="AO26" s="735"/>
      <c r="AP26" s="733" t="s">
        <v>387</v>
      </c>
      <c r="AQ26" s="734"/>
      <c r="AR26" s="734"/>
      <c r="AS26" s="734"/>
      <c r="AT26" s="735"/>
      <c r="AU26" s="733" t="s">
        <v>388</v>
      </c>
      <c r="AV26" s="734"/>
      <c r="AW26" s="734"/>
      <c r="AX26" s="734"/>
      <c r="AY26" s="735"/>
      <c r="AZ26" s="733" t="s">
        <v>389</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390</v>
      </c>
      <c r="C28" s="750"/>
      <c r="D28" s="750"/>
      <c r="E28" s="750"/>
      <c r="F28" s="750"/>
      <c r="G28" s="750"/>
      <c r="H28" s="750"/>
      <c r="I28" s="750"/>
      <c r="J28" s="750"/>
      <c r="K28" s="750"/>
      <c r="L28" s="750"/>
      <c r="M28" s="750"/>
      <c r="N28" s="750"/>
      <c r="O28" s="750"/>
      <c r="P28" s="751"/>
      <c r="Q28" s="822">
        <v>8981</v>
      </c>
      <c r="R28" s="823"/>
      <c r="S28" s="823"/>
      <c r="T28" s="823"/>
      <c r="U28" s="823"/>
      <c r="V28" s="823">
        <v>8976</v>
      </c>
      <c r="W28" s="823"/>
      <c r="X28" s="823"/>
      <c r="Y28" s="823"/>
      <c r="Z28" s="823"/>
      <c r="AA28" s="823">
        <v>5</v>
      </c>
      <c r="AB28" s="823"/>
      <c r="AC28" s="823"/>
      <c r="AD28" s="823"/>
      <c r="AE28" s="824"/>
      <c r="AF28" s="825">
        <v>5</v>
      </c>
      <c r="AG28" s="823"/>
      <c r="AH28" s="823"/>
      <c r="AI28" s="823"/>
      <c r="AJ28" s="826"/>
      <c r="AK28" s="827">
        <v>899</v>
      </c>
      <c r="AL28" s="828"/>
      <c r="AM28" s="828"/>
      <c r="AN28" s="828"/>
      <c r="AO28" s="828"/>
      <c r="AP28" s="828" t="s">
        <v>549</v>
      </c>
      <c r="AQ28" s="828"/>
      <c r="AR28" s="828"/>
      <c r="AS28" s="828"/>
      <c r="AT28" s="828"/>
      <c r="AU28" s="828" t="s">
        <v>549</v>
      </c>
      <c r="AV28" s="828"/>
      <c r="AW28" s="828"/>
      <c r="AX28" s="828"/>
      <c r="AY28" s="828"/>
      <c r="AZ28" s="829" t="s">
        <v>549</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391</v>
      </c>
      <c r="C29" s="781"/>
      <c r="D29" s="781"/>
      <c r="E29" s="781"/>
      <c r="F29" s="781"/>
      <c r="G29" s="781"/>
      <c r="H29" s="781"/>
      <c r="I29" s="781"/>
      <c r="J29" s="781"/>
      <c r="K29" s="781"/>
      <c r="L29" s="781"/>
      <c r="M29" s="781"/>
      <c r="N29" s="781"/>
      <c r="O29" s="781"/>
      <c r="P29" s="782"/>
      <c r="Q29" s="783">
        <v>8581</v>
      </c>
      <c r="R29" s="784"/>
      <c r="S29" s="784"/>
      <c r="T29" s="784"/>
      <c r="U29" s="784"/>
      <c r="V29" s="784">
        <v>8306</v>
      </c>
      <c r="W29" s="784"/>
      <c r="X29" s="784"/>
      <c r="Y29" s="784"/>
      <c r="Z29" s="784"/>
      <c r="AA29" s="784">
        <v>275</v>
      </c>
      <c r="AB29" s="784"/>
      <c r="AC29" s="784"/>
      <c r="AD29" s="784"/>
      <c r="AE29" s="785"/>
      <c r="AF29" s="786">
        <v>275</v>
      </c>
      <c r="AG29" s="787"/>
      <c r="AH29" s="787"/>
      <c r="AI29" s="787"/>
      <c r="AJ29" s="788"/>
      <c r="AK29" s="834">
        <v>1197</v>
      </c>
      <c r="AL29" s="830"/>
      <c r="AM29" s="830"/>
      <c r="AN29" s="830"/>
      <c r="AO29" s="830"/>
      <c r="AP29" s="830" t="s">
        <v>549</v>
      </c>
      <c r="AQ29" s="830"/>
      <c r="AR29" s="830"/>
      <c r="AS29" s="830"/>
      <c r="AT29" s="830"/>
      <c r="AU29" s="830" t="s">
        <v>549</v>
      </c>
      <c r="AV29" s="830"/>
      <c r="AW29" s="830"/>
      <c r="AX29" s="830"/>
      <c r="AY29" s="830"/>
      <c r="AZ29" s="831" t="s">
        <v>549</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392</v>
      </c>
      <c r="C30" s="781"/>
      <c r="D30" s="781"/>
      <c r="E30" s="781"/>
      <c r="F30" s="781"/>
      <c r="G30" s="781"/>
      <c r="H30" s="781"/>
      <c r="I30" s="781"/>
      <c r="J30" s="781"/>
      <c r="K30" s="781"/>
      <c r="L30" s="781"/>
      <c r="M30" s="781"/>
      <c r="N30" s="781"/>
      <c r="O30" s="781"/>
      <c r="P30" s="782"/>
      <c r="Q30" s="783">
        <v>1617</v>
      </c>
      <c r="R30" s="784"/>
      <c r="S30" s="784"/>
      <c r="T30" s="784"/>
      <c r="U30" s="784"/>
      <c r="V30" s="784">
        <v>1615</v>
      </c>
      <c r="W30" s="784"/>
      <c r="X30" s="784"/>
      <c r="Y30" s="784"/>
      <c r="Z30" s="784"/>
      <c r="AA30" s="784">
        <v>2</v>
      </c>
      <c r="AB30" s="784"/>
      <c r="AC30" s="784"/>
      <c r="AD30" s="784"/>
      <c r="AE30" s="785"/>
      <c r="AF30" s="786">
        <v>2</v>
      </c>
      <c r="AG30" s="787"/>
      <c r="AH30" s="787"/>
      <c r="AI30" s="787"/>
      <c r="AJ30" s="788"/>
      <c r="AK30" s="834">
        <v>264</v>
      </c>
      <c r="AL30" s="830"/>
      <c r="AM30" s="830"/>
      <c r="AN30" s="830"/>
      <c r="AO30" s="830"/>
      <c r="AP30" s="830" t="s">
        <v>549</v>
      </c>
      <c r="AQ30" s="830"/>
      <c r="AR30" s="830"/>
      <c r="AS30" s="830"/>
      <c r="AT30" s="830"/>
      <c r="AU30" s="830" t="s">
        <v>549</v>
      </c>
      <c r="AV30" s="830"/>
      <c r="AW30" s="830"/>
      <c r="AX30" s="830"/>
      <c r="AY30" s="830"/>
      <c r="AZ30" s="831" t="s">
        <v>549</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393</v>
      </c>
      <c r="C31" s="781"/>
      <c r="D31" s="781"/>
      <c r="E31" s="781"/>
      <c r="F31" s="781"/>
      <c r="G31" s="781"/>
      <c r="H31" s="781"/>
      <c r="I31" s="781"/>
      <c r="J31" s="781"/>
      <c r="K31" s="781"/>
      <c r="L31" s="781"/>
      <c r="M31" s="781"/>
      <c r="N31" s="781"/>
      <c r="O31" s="781"/>
      <c r="P31" s="782"/>
      <c r="Q31" s="783">
        <v>1757</v>
      </c>
      <c r="R31" s="784"/>
      <c r="S31" s="784"/>
      <c r="T31" s="784"/>
      <c r="U31" s="784"/>
      <c r="V31" s="784">
        <v>1515</v>
      </c>
      <c r="W31" s="784"/>
      <c r="X31" s="784"/>
      <c r="Y31" s="784"/>
      <c r="Z31" s="784"/>
      <c r="AA31" s="784">
        <v>242</v>
      </c>
      <c r="AB31" s="784"/>
      <c r="AC31" s="784"/>
      <c r="AD31" s="784"/>
      <c r="AE31" s="785"/>
      <c r="AF31" s="786">
        <v>2205</v>
      </c>
      <c r="AG31" s="787"/>
      <c r="AH31" s="787"/>
      <c r="AI31" s="787"/>
      <c r="AJ31" s="788"/>
      <c r="AK31" s="834">
        <v>1</v>
      </c>
      <c r="AL31" s="830"/>
      <c r="AM31" s="830"/>
      <c r="AN31" s="830"/>
      <c r="AO31" s="830"/>
      <c r="AP31" s="830">
        <v>203</v>
      </c>
      <c r="AQ31" s="830"/>
      <c r="AR31" s="830"/>
      <c r="AS31" s="830"/>
      <c r="AT31" s="830"/>
      <c r="AU31" s="830">
        <v>2</v>
      </c>
      <c r="AV31" s="830"/>
      <c r="AW31" s="830"/>
      <c r="AX31" s="830"/>
      <c r="AY31" s="830"/>
      <c r="AZ31" s="831" t="s">
        <v>549</v>
      </c>
      <c r="BA31" s="831"/>
      <c r="BB31" s="831"/>
      <c r="BC31" s="831"/>
      <c r="BD31" s="831"/>
      <c r="BE31" s="832" t="s">
        <v>394</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395</v>
      </c>
      <c r="C32" s="781"/>
      <c r="D32" s="781"/>
      <c r="E32" s="781"/>
      <c r="F32" s="781"/>
      <c r="G32" s="781"/>
      <c r="H32" s="781"/>
      <c r="I32" s="781"/>
      <c r="J32" s="781"/>
      <c r="K32" s="781"/>
      <c r="L32" s="781"/>
      <c r="M32" s="781"/>
      <c r="N32" s="781"/>
      <c r="O32" s="781"/>
      <c r="P32" s="782"/>
      <c r="Q32" s="783">
        <v>1732</v>
      </c>
      <c r="R32" s="784"/>
      <c r="S32" s="784"/>
      <c r="T32" s="784"/>
      <c r="U32" s="784"/>
      <c r="V32" s="784">
        <v>1594</v>
      </c>
      <c r="W32" s="784"/>
      <c r="X32" s="784"/>
      <c r="Y32" s="784"/>
      <c r="Z32" s="784"/>
      <c r="AA32" s="784">
        <v>138</v>
      </c>
      <c r="AB32" s="784"/>
      <c r="AC32" s="784"/>
      <c r="AD32" s="784"/>
      <c r="AE32" s="785"/>
      <c r="AF32" s="786">
        <v>993</v>
      </c>
      <c r="AG32" s="787"/>
      <c r="AH32" s="787"/>
      <c r="AI32" s="787"/>
      <c r="AJ32" s="788"/>
      <c r="AK32" s="834">
        <v>418</v>
      </c>
      <c r="AL32" s="830"/>
      <c r="AM32" s="830"/>
      <c r="AN32" s="830"/>
      <c r="AO32" s="830"/>
      <c r="AP32" s="830">
        <v>6837</v>
      </c>
      <c r="AQ32" s="830"/>
      <c r="AR32" s="830"/>
      <c r="AS32" s="830"/>
      <c r="AT32" s="830"/>
      <c r="AU32" s="830">
        <v>2926</v>
      </c>
      <c r="AV32" s="830"/>
      <c r="AW32" s="830"/>
      <c r="AX32" s="830"/>
      <c r="AY32" s="830"/>
      <c r="AZ32" s="831" t="s">
        <v>549</v>
      </c>
      <c r="BA32" s="831"/>
      <c r="BB32" s="831"/>
      <c r="BC32" s="831"/>
      <c r="BD32" s="831"/>
      <c r="BE32" s="832" t="s">
        <v>394</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396</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378</v>
      </c>
      <c r="B63" s="789" t="s">
        <v>397</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3481</v>
      </c>
      <c r="AG63" s="844"/>
      <c r="AH63" s="844"/>
      <c r="AI63" s="844"/>
      <c r="AJ63" s="845"/>
      <c r="AK63" s="846"/>
      <c r="AL63" s="841"/>
      <c r="AM63" s="841"/>
      <c r="AN63" s="841"/>
      <c r="AO63" s="841"/>
      <c r="AP63" s="844">
        <v>7040</v>
      </c>
      <c r="AQ63" s="844"/>
      <c r="AR63" s="844"/>
      <c r="AS63" s="844"/>
      <c r="AT63" s="844"/>
      <c r="AU63" s="844">
        <v>2928</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398</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399</v>
      </c>
      <c r="B66" s="728"/>
      <c r="C66" s="728"/>
      <c r="D66" s="728"/>
      <c r="E66" s="728"/>
      <c r="F66" s="728"/>
      <c r="G66" s="728"/>
      <c r="H66" s="728"/>
      <c r="I66" s="728"/>
      <c r="J66" s="728"/>
      <c r="K66" s="728"/>
      <c r="L66" s="728"/>
      <c r="M66" s="728"/>
      <c r="N66" s="728"/>
      <c r="O66" s="728"/>
      <c r="P66" s="729"/>
      <c r="Q66" s="733" t="s">
        <v>382</v>
      </c>
      <c r="R66" s="734"/>
      <c r="S66" s="734"/>
      <c r="T66" s="734"/>
      <c r="U66" s="735"/>
      <c r="V66" s="733" t="s">
        <v>383</v>
      </c>
      <c r="W66" s="734"/>
      <c r="X66" s="734"/>
      <c r="Y66" s="734"/>
      <c r="Z66" s="735"/>
      <c r="AA66" s="733" t="s">
        <v>384</v>
      </c>
      <c r="AB66" s="734"/>
      <c r="AC66" s="734"/>
      <c r="AD66" s="734"/>
      <c r="AE66" s="735"/>
      <c r="AF66" s="854" t="s">
        <v>385</v>
      </c>
      <c r="AG66" s="815"/>
      <c r="AH66" s="815"/>
      <c r="AI66" s="815"/>
      <c r="AJ66" s="855"/>
      <c r="AK66" s="733" t="s">
        <v>386</v>
      </c>
      <c r="AL66" s="728"/>
      <c r="AM66" s="728"/>
      <c r="AN66" s="728"/>
      <c r="AO66" s="729"/>
      <c r="AP66" s="733" t="s">
        <v>387</v>
      </c>
      <c r="AQ66" s="734"/>
      <c r="AR66" s="734"/>
      <c r="AS66" s="734"/>
      <c r="AT66" s="735"/>
      <c r="AU66" s="733" t="s">
        <v>400</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550</v>
      </c>
      <c r="C68" s="870"/>
      <c r="D68" s="870"/>
      <c r="E68" s="870"/>
      <c r="F68" s="870"/>
      <c r="G68" s="870"/>
      <c r="H68" s="870"/>
      <c r="I68" s="870"/>
      <c r="J68" s="870"/>
      <c r="K68" s="870"/>
      <c r="L68" s="870"/>
      <c r="M68" s="870"/>
      <c r="N68" s="870"/>
      <c r="O68" s="870"/>
      <c r="P68" s="871"/>
      <c r="Q68" s="872">
        <v>3485</v>
      </c>
      <c r="R68" s="866"/>
      <c r="S68" s="866"/>
      <c r="T68" s="866"/>
      <c r="U68" s="866"/>
      <c r="V68" s="866">
        <v>3315</v>
      </c>
      <c r="W68" s="866"/>
      <c r="X68" s="866"/>
      <c r="Y68" s="866"/>
      <c r="Z68" s="866"/>
      <c r="AA68" s="866">
        <v>170</v>
      </c>
      <c r="AB68" s="866"/>
      <c r="AC68" s="866"/>
      <c r="AD68" s="866"/>
      <c r="AE68" s="866"/>
      <c r="AF68" s="866">
        <v>170</v>
      </c>
      <c r="AG68" s="866"/>
      <c r="AH68" s="866"/>
      <c r="AI68" s="866"/>
      <c r="AJ68" s="866"/>
      <c r="AK68" s="866">
        <v>95</v>
      </c>
      <c r="AL68" s="866"/>
      <c r="AM68" s="866"/>
      <c r="AN68" s="866"/>
      <c r="AO68" s="866"/>
      <c r="AP68" s="866">
        <v>3369</v>
      </c>
      <c r="AQ68" s="866"/>
      <c r="AR68" s="866"/>
      <c r="AS68" s="866"/>
      <c r="AT68" s="866"/>
      <c r="AU68" s="866">
        <v>1061</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551</v>
      </c>
      <c r="C69" s="874"/>
      <c r="D69" s="874"/>
      <c r="E69" s="874"/>
      <c r="F69" s="874"/>
      <c r="G69" s="874"/>
      <c r="H69" s="874"/>
      <c r="I69" s="874"/>
      <c r="J69" s="874"/>
      <c r="K69" s="874"/>
      <c r="L69" s="874"/>
      <c r="M69" s="874"/>
      <c r="N69" s="874"/>
      <c r="O69" s="874"/>
      <c r="P69" s="875"/>
      <c r="Q69" s="876">
        <v>4110</v>
      </c>
      <c r="R69" s="830"/>
      <c r="S69" s="830"/>
      <c r="T69" s="830"/>
      <c r="U69" s="830"/>
      <c r="V69" s="830">
        <v>3889</v>
      </c>
      <c r="W69" s="830"/>
      <c r="X69" s="830"/>
      <c r="Y69" s="830"/>
      <c r="Z69" s="830"/>
      <c r="AA69" s="830">
        <v>221</v>
      </c>
      <c r="AB69" s="830"/>
      <c r="AC69" s="830"/>
      <c r="AD69" s="830"/>
      <c r="AE69" s="830"/>
      <c r="AF69" s="830">
        <v>177</v>
      </c>
      <c r="AG69" s="830"/>
      <c r="AH69" s="830"/>
      <c r="AI69" s="830"/>
      <c r="AJ69" s="830"/>
      <c r="AK69" s="830">
        <v>0</v>
      </c>
      <c r="AL69" s="830"/>
      <c r="AM69" s="830"/>
      <c r="AN69" s="830"/>
      <c r="AO69" s="830"/>
      <c r="AP69" s="830">
        <v>2426</v>
      </c>
      <c r="AQ69" s="830"/>
      <c r="AR69" s="830"/>
      <c r="AS69" s="830"/>
      <c r="AT69" s="830"/>
      <c r="AU69" s="830">
        <v>864</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552</v>
      </c>
      <c r="C70" s="874"/>
      <c r="D70" s="874"/>
      <c r="E70" s="874"/>
      <c r="F70" s="874"/>
      <c r="G70" s="874"/>
      <c r="H70" s="874"/>
      <c r="I70" s="874"/>
      <c r="J70" s="874"/>
      <c r="K70" s="874"/>
      <c r="L70" s="874"/>
      <c r="M70" s="874"/>
      <c r="N70" s="874"/>
      <c r="O70" s="874"/>
      <c r="P70" s="875"/>
      <c r="Q70" s="876">
        <v>2263</v>
      </c>
      <c r="R70" s="830"/>
      <c r="S70" s="830"/>
      <c r="T70" s="830"/>
      <c r="U70" s="830"/>
      <c r="V70" s="830">
        <v>2225</v>
      </c>
      <c r="W70" s="830"/>
      <c r="X70" s="830"/>
      <c r="Y70" s="830"/>
      <c r="Z70" s="830"/>
      <c r="AA70" s="830">
        <v>38</v>
      </c>
      <c r="AB70" s="830"/>
      <c r="AC70" s="830"/>
      <c r="AD70" s="830"/>
      <c r="AE70" s="830"/>
      <c r="AF70" s="830">
        <v>38</v>
      </c>
      <c r="AG70" s="830"/>
      <c r="AH70" s="830"/>
      <c r="AI70" s="830"/>
      <c r="AJ70" s="830"/>
      <c r="AK70" s="830" t="s">
        <v>549</v>
      </c>
      <c r="AL70" s="830"/>
      <c r="AM70" s="830"/>
      <c r="AN70" s="830"/>
      <c r="AO70" s="830"/>
      <c r="AP70" s="830" t="s">
        <v>549</v>
      </c>
      <c r="AQ70" s="830"/>
      <c r="AR70" s="830"/>
      <c r="AS70" s="830"/>
      <c r="AT70" s="830"/>
      <c r="AU70" s="830" t="s">
        <v>549</v>
      </c>
      <c r="AV70" s="830"/>
      <c r="AW70" s="830"/>
      <c r="AX70" s="830"/>
      <c r="AY70" s="830"/>
      <c r="AZ70" s="832" t="s">
        <v>553</v>
      </c>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t="s">
        <v>552</v>
      </c>
      <c r="C71" s="874"/>
      <c r="D71" s="874"/>
      <c r="E71" s="874"/>
      <c r="F71" s="874"/>
      <c r="G71" s="874"/>
      <c r="H71" s="874"/>
      <c r="I71" s="874"/>
      <c r="J71" s="874"/>
      <c r="K71" s="874"/>
      <c r="L71" s="874"/>
      <c r="M71" s="874"/>
      <c r="N71" s="874"/>
      <c r="O71" s="874"/>
      <c r="P71" s="875"/>
      <c r="Q71" s="876">
        <v>924950</v>
      </c>
      <c r="R71" s="830"/>
      <c r="S71" s="830"/>
      <c r="T71" s="830"/>
      <c r="U71" s="830"/>
      <c r="V71" s="830">
        <v>909345</v>
      </c>
      <c r="W71" s="830"/>
      <c r="X71" s="830"/>
      <c r="Y71" s="830"/>
      <c r="Z71" s="830"/>
      <c r="AA71" s="830">
        <v>15606</v>
      </c>
      <c r="AB71" s="830"/>
      <c r="AC71" s="830"/>
      <c r="AD71" s="830"/>
      <c r="AE71" s="830"/>
      <c r="AF71" s="830">
        <v>15606</v>
      </c>
      <c r="AG71" s="830"/>
      <c r="AH71" s="830"/>
      <c r="AI71" s="830"/>
      <c r="AJ71" s="830"/>
      <c r="AK71" s="830">
        <v>9690</v>
      </c>
      <c r="AL71" s="830"/>
      <c r="AM71" s="830"/>
      <c r="AN71" s="830"/>
      <c r="AO71" s="830"/>
      <c r="AP71" s="830" t="s">
        <v>549</v>
      </c>
      <c r="AQ71" s="830"/>
      <c r="AR71" s="830"/>
      <c r="AS71" s="830"/>
      <c r="AT71" s="830"/>
      <c r="AU71" s="830" t="s">
        <v>549</v>
      </c>
      <c r="AV71" s="830"/>
      <c r="AW71" s="830"/>
      <c r="AX71" s="830"/>
      <c r="AY71" s="830"/>
      <c r="AZ71" s="832" t="s">
        <v>554</v>
      </c>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t="s">
        <v>555</v>
      </c>
      <c r="C72" s="874"/>
      <c r="D72" s="874"/>
      <c r="E72" s="874"/>
      <c r="F72" s="874"/>
      <c r="G72" s="874"/>
      <c r="H72" s="874"/>
      <c r="I72" s="874"/>
      <c r="J72" s="874"/>
      <c r="K72" s="874"/>
      <c r="L72" s="874"/>
      <c r="M72" s="874"/>
      <c r="N72" s="874"/>
      <c r="O72" s="874"/>
      <c r="P72" s="875"/>
      <c r="Q72" s="876">
        <v>22583</v>
      </c>
      <c r="R72" s="830"/>
      <c r="S72" s="830"/>
      <c r="T72" s="830"/>
      <c r="U72" s="830"/>
      <c r="V72" s="830">
        <v>21732</v>
      </c>
      <c r="W72" s="830"/>
      <c r="X72" s="830"/>
      <c r="Y72" s="830"/>
      <c r="Z72" s="830"/>
      <c r="AA72" s="830">
        <v>851</v>
      </c>
      <c r="AB72" s="830"/>
      <c r="AC72" s="830"/>
      <c r="AD72" s="830"/>
      <c r="AE72" s="830"/>
      <c r="AF72" s="830">
        <v>851</v>
      </c>
      <c r="AG72" s="830"/>
      <c r="AH72" s="830"/>
      <c r="AI72" s="830"/>
      <c r="AJ72" s="830"/>
      <c r="AK72" s="830">
        <v>21</v>
      </c>
      <c r="AL72" s="830"/>
      <c r="AM72" s="830"/>
      <c r="AN72" s="830"/>
      <c r="AO72" s="830"/>
      <c r="AP72" s="830" t="s">
        <v>549</v>
      </c>
      <c r="AQ72" s="830"/>
      <c r="AR72" s="830"/>
      <c r="AS72" s="830"/>
      <c r="AT72" s="830"/>
      <c r="AU72" s="830" t="s">
        <v>549</v>
      </c>
      <c r="AV72" s="830"/>
      <c r="AW72" s="830"/>
      <c r="AX72" s="830"/>
      <c r="AY72" s="830"/>
      <c r="AZ72" s="832" t="s">
        <v>553</v>
      </c>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t="s">
        <v>555</v>
      </c>
      <c r="C73" s="874"/>
      <c r="D73" s="874"/>
      <c r="E73" s="874"/>
      <c r="F73" s="874"/>
      <c r="G73" s="874"/>
      <c r="H73" s="874"/>
      <c r="I73" s="874"/>
      <c r="J73" s="874"/>
      <c r="K73" s="874"/>
      <c r="L73" s="874"/>
      <c r="M73" s="874"/>
      <c r="N73" s="874"/>
      <c r="O73" s="874"/>
      <c r="P73" s="875"/>
      <c r="Q73" s="876">
        <v>138</v>
      </c>
      <c r="R73" s="830"/>
      <c r="S73" s="830"/>
      <c r="T73" s="830"/>
      <c r="U73" s="830"/>
      <c r="V73" s="830">
        <v>94</v>
      </c>
      <c r="W73" s="830"/>
      <c r="X73" s="830"/>
      <c r="Y73" s="830"/>
      <c r="Z73" s="830"/>
      <c r="AA73" s="830">
        <v>44</v>
      </c>
      <c r="AB73" s="830"/>
      <c r="AC73" s="830"/>
      <c r="AD73" s="830"/>
      <c r="AE73" s="830"/>
      <c r="AF73" s="830">
        <v>44</v>
      </c>
      <c r="AG73" s="830"/>
      <c r="AH73" s="830"/>
      <c r="AI73" s="830"/>
      <c r="AJ73" s="830"/>
      <c r="AK73" s="830" t="s">
        <v>549</v>
      </c>
      <c r="AL73" s="830"/>
      <c r="AM73" s="830"/>
      <c r="AN73" s="830"/>
      <c r="AO73" s="830"/>
      <c r="AP73" s="830" t="s">
        <v>549</v>
      </c>
      <c r="AQ73" s="830"/>
      <c r="AR73" s="830"/>
      <c r="AS73" s="830"/>
      <c r="AT73" s="830"/>
      <c r="AU73" s="830" t="s">
        <v>549</v>
      </c>
      <c r="AV73" s="830"/>
      <c r="AW73" s="830"/>
      <c r="AX73" s="830"/>
      <c r="AY73" s="830"/>
      <c r="AZ73" s="832" t="s">
        <v>556</v>
      </c>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t="s">
        <v>557</v>
      </c>
      <c r="C74" s="874"/>
      <c r="D74" s="874"/>
      <c r="E74" s="874"/>
      <c r="F74" s="874"/>
      <c r="G74" s="874"/>
      <c r="H74" s="874"/>
      <c r="I74" s="874"/>
      <c r="J74" s="874"/>
      <c r="K74" s="874"/>
      <c r="L74" s="874"/>
      <c r="M74" s="874"/>
      <c r="N74" s="874"/>
      <c r="O74" s="874"/>
      <c r="P74" s="875"/>
      <c r="Q74" s="876">
        <v>308</v>
      </c>
      <c r="R74" s="830"/>
      <c r="S74" s="830"/>
      <c r="T74" s="830"/>
      <c r="U74" s="830"/>
      <c r="V74" s="830">
        <v>290</v>
      </c>
      <c r="W74" s="830"/>
      <c r="X74" s="830"/>
      <c r="Y74" s="830"/>
      <c r="Z74" s="830"/>
      <c r="AA74" s="830">
        <v>18</v>
      </c>
      <c r="AB74" s="830"/>
      <c r="AC74" s="830"/>
      <c r="AD74" s="830"/>
      <c r="AE74" s="830"/>
      <c r="AF74" s="830">
        <v>18</v>
      </c>
      <c r="AG74" s="830"/>
      <c r="AH74" s="830"/>
      <c r="AI74" s="830"/>
      <c r="AJ74" s="830"/>
      <c r="AK74" s="830">
        <v>7</v>
      </c>
      <c r="AL74" s="830"/>
      <c r="AM74" s="830"/>
      <c r="AN74" s="830"/>
      <c r="AO74" s="830"/>
      <c r="AP74" s="830" t="s">
        <v>549</v>
      </c>
      <c r="AQ74" s="830"/>
      <c r="AR74" s="830"/>
      <c r="AS74" s="830"/>
      <c r="AT74" s="830"/>
      <c r="AU74" s="830" t="s">
        <v>549</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378</v>
      </c>
      <c r="B88" s="789" t="s">
        <v>401</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16904</v>
      </c>
      <c r="AG88" s="844"/>
      <c r="AH88" s="844"/>
      <c r="AI88" s="844"/>
      <c r="AJ88" s="844"/>
      <c r="AK88" s="841"/>
      <c r="AL88" s="841"/>
      <c r="AM88" s="841"/>
      <c r="AN88" s="841"/>
      <c r="AO88" s="841"/>
      <c r="AP88" s="844">
        <v>5795</v>
      </c>
      <c r="AQ88" s="844"/>
      <c r="AR88" s="844"/>
      <c r="AS88" s="844"/>
      <c r="AT88" s="844"/>
      <c r="AU88" s="844">
        <v>1925</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378</v>
      </c>
      <c r="BR102" s="789" t="s">
        <v>402</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10</v>
      </c>
      <c r="CS102" s="852"/>
      <c r="CT102" s="852"/>
      <c r="CU102" s="852"/>
      <c r="CV102" s="891"/>
      <c r="CW102" s="890" t="s">
        <v>549</v>
      </c>
      <c r="CX102" s="852"/>
      <c r="CY102" s="852"/>
      <c r="CZ102" s="852"/>
      <c r="DA102" s="891"/>
      <c r="DB102" s="890" t="s">
        <v>549</v>
      </c>
      <c r="DC102" s="852"/>
      <c r="DD102" s="852"/>
      <c r="DE102" s="852"/>
      <c r="DF102" s="891"/>
      <c r="DG102" s="890" t="s">
        <v>549</v>
      </c>
      <c r="DH102" s="852"/>
      <c r="DI102" s="852"/>
      <c r="DJ102" s="852"/>
      <c r="DK102" s="891"/>
      <c r="DL102" s="890" t="s">
        <v>549</v>
      </c>
      <c r="DM102" s="852"/>
      <c r="DN102" s="852"/>
      <c r="DO102" s="852"/>
      <c r="DP102" s="891"/>
      <c r="DQ102" s="890" t="s">
        <v>549</v>
      </c>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403</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404</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405</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406</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407</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408</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409</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410</v>
      </c>
      <c r="AB109" s="893"/>
      <c r="AC109" s="893"/>
      <c r="AD109" s="893"/>
      <c r="AE109" s="894"/>
      <c r="AF109" s="892" t="s">
        <v>411</v>
      </c>
      <c r="AG109" s="893"/>
      <c r="AH109" s="893"/>
      <c r="AI109" s="893"/>
      <c r="AJ109" s="894"/>
      <c r="AK109" s="892" t="s">
        <v>294</v>
      </c>
      <c r="AL109" s="893"/>
      <c r="AM109" s="893"/>
      <c r="AN109" s="893"/>
      <c r="AO109" s="894"/>
      <c r="AP109" s="892" t="s">
        <v>412</v>
      </c>
      <c r="AQ109" s="893"/>
      <c r="AR109" s="893"/>
      <c r="AS109" s="893"/>
      <c r="AT109" s="895"/>
      <c r="AU109" s="912" t="s">
        <v>409</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410</v>
      </c>
      <c r="BR109" s="893"/>
      <c r="BS109" s="893"/>
      <c r="BT109" s="893"/>
      <c r="BU109" s="894"/>
      <c r="BV109" s="892" t="s">
        <v>411</v>
      </c>
      <c r="BW109" s="893"/>
      <c r="BX109" s="893"/>
      <c r="BY109" s="893"/>
      <c r="BZ109" s="894"/>
      <c r="CA109" s="892" t="s">
        <v>294</v>
      </c>
      <c r="CB109" s="893"/>
      <c r="CC109" s="893"/>
      <c r="CD109" s="893"/>
      <c r="CE109" s="894"/>
      <c r="CF109" s="913" t="s">
        <v>412</v>
      </c>
      <c r="CG109" s="913"/>
      <c r="CH109" s="913"/>
      <c r="CI109" s="913"/>
      <c r="CJ109" s="913"/>
      <c r="CK109" s="892" t="s">
        <v>413</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410</v>
      </c>
      <c r="DH109" s="893"/>
      <c r="DI109" s="893"/>
      <c r="DJ109" s="893"/>
      <c r="DK109" s="894"/>
      <c r="DL109" s="892" t="s">
        <v>411</v>
      </c>
      <c r="DM109" s="893"/>
      <c r="DN109" s="893"/>
      <c r="DO109" s="893"/>
      <c r="DP109" s="894"/>
      <c r="DQ109" s="892" t="s">
        <v>294</v>
      </c>
      <c r="DR109" s="893"/>
      <c r="DS109" s="893"/>
      <c r="DT109" s="893"/>
      <c r="DU109" s="894"/>
      <c r="DV109" s="892" t="s">
        <v>412</v>
      </c>
      <c r="DW109" s="893"/>
      <c r="DX109" s="893"/>
      <c r="DY109" s="893"/>
      <c r="DZ109" s="895"/>
    </row>
    <row r="110" spans="1:131" s="218" customFormat="1" ht="26.25" customHeight="1" x14ac:dyDescent="0.15">
      <c r="A110" s="896" t="s">
        <v>414</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2771793</v>
      </c>
      <c r="AB110" s="900"/>
      <c r="AC110" s="900"/>
      <c r="AD110" s="900"/>
      <c r="AE110" s="901"/>
      <c r="AF110" s="902">
        <v>2774940</v>
      </c>
      <c r="AG110" s="900"/>
      <c r="AH110" s="900"/>
      <c r="AI110" s="900"/>
      <c r="AJ110" s="901"/>
      <c r="AK110" s="902">
        <v>2805020</v>
      </c>
      <c r="AL110" s="900"/>
      <c r="AM110" s="900"/>
      <c r="AN110" s="900"/>
      <c r="AO110" s="901"/>
      <c r="AP110" s="903">
        <v>13.3</v>
      </c>
      <c r="AQ110" s="904"/>
      <c r="AR110" s="904"/>
      <c r="AS110" s="904"/>
      <c r="AT110" s="905"/>
      <c r="AU110" s="906" t="s">
        <v>69</v>
      </c>
      <c r="AV110" s="907"/>
      <c r="AW110" s="907"/>
      <c r="AX110" s="907"/>
      <c r="AY110" s="907"/>
      <c r="AZ110" s="929" t="s">
        <v>415</v>
      </c>
      <c r="BA110" s="897"/>
      <c r="BB110" s="897"/>
      <c r="BC110" s="897"/>
      <c r="BD110" s="897"/>
      <c r="BE110" s="897"/>
      <c r="BF110" s="897"/>
      <c r="BG110" s="897"/>
      <c r="BH110" s="897"/>
      <c r="BI110" s="897"/>
      <c r="BJ110" s="897"/>
      <c r="BK110" s="897"/>
      <c r="BL110" s="897"/>
      <c r="BM110" s="897"/>
      <c r="BN110" s="897"/>
      <c r="BO110" s="897"/>
      <c r="BP110" s="898"/>
      <c r="BQ110" s="930">
        <v>24766479</v>
      </c>
      <c r="BR110" s="931"/>
      <c r="BS110" s="931"/>
      <c r="BT110" s="931"/>
      <c r="BU110" s="931"/>
      <c r="BV110" s="931">
        <v>24045676</v>
      </c>
      <c r="BW110" s="931"/>
      <c r="BX110" s="931"/>
      <c r="BY110" s="931"/>
      <c r="BZ110" s="931"/>
      <c r="CA110" s="931">
        <v>23476224</v>
      </c>
      <c r="CB110" s="931"/>
      <c r="CC110" s="931"/>
      <c r="CD110" s="931"/>
      <c r="CE110" s="931"/>
      <c r="CF110" s="944">
        <v>111.2</v>
      </c>
      <c r="CG110" s="945"/>
      <c r="CH110" s="945"/>
      <c r="CI110" s="945"/>
      <c r="CJ110" s="945"/>
      <c r="CK110" s="946" t="s">
        <v>416</v>
      </c>
      <c r="CL110" s="947"/>
      <c r="CM110" s="929" t="s">
        <v>417</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15">
      <c r="A111" s="934" t="s">
        <v>418</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419</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420</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15">
      <c r="A112" s="952" t="s">
        <v>421</v>
      </c>
      <c r="B112" s="953"/>
      <c r="C112" s="923" t="s">
        <v>422</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423</v>
      </c>
      <c r="BA112" s="923"/>
      <c r="BB112" s="923"/>
      <c r="BC112" s="923"/>
      <c r="BD112" s="923"/>
      <c r="BE112" s="923"/>
      <c r="BF112" s="923"/>
      <c r="BG112" s="923"/>
      <c r="BH112" s="923"/>
      <c r="BI112" s="923"/>
      <c r="BJ112" s="923"/>
      <c r="BK112" s="923"/>
      <c r="BL112" s="923"/>
      <c r="BM112" s="923"/>
      <c r="BN112" s="923"/>
      <c r="BO112" s="923"/>
      <c r="BP112" s="924"/>
      <c r="BQ112" s="925">
        <v>2809424</v>
      </c>
      <c r="BR112" s="926"/>
      <c r="BS112" s="926"/>
      <c r="BT112" s="926"/>
      <c r="BU112" s="926"/>
      <c r="BV112" s="926">
        <v>2797883</v>
      </c>
      <c r="BW112" s="926"/>
      <c r="BX112" s="926"/>
      <c r="BY112" s="926"/>
      <c r="BZ112" s="926"/>
      <c r="CA112" s="926">
        <v>2928219</v>
      </c>
      <c r="CB112" s="926"/>
      <c r="CC112" s="926"/>
      <c r="CD112" s="926"/>
      <c r="CE112" s="926"/>
      <c r="CF112" s="920">
        <v>13.9</v>
      </c>
      <c r="CG112" s="921"/>
      <c r="CH112" s="921"/>
      <c r="CI112" s="921"/>
      <c r="CJ112" s="921"/>
      <c r="CK112" s="948"/>
      <c r="CL112" s="949"/>
      <c r="CM112" s="922" t="s">
        <v>424</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15">
      <c r="A113" s="954"/>
      <c r="B113" s="955"/>
      <c r="C113" s="923" t="s">
        <v>425</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284544</v>
      </c>
      <c r="AB113" s="938"/>
      <c r="AC113" s="938"/>
      <c r="AD113" s="938"/>
      <c r="AE113" s="939"/>
      <c r="AF113" s="940">
        <v>285909</v>
      </c>
      <c r="AG113" s="938"/>
      <c r="AH113" s="938"/>
      <c r="AI113" s="938"/>
      <c r="AJ113" s="939"/>
      <c r="AK113" s="940">
        <v>260825</v>
      </c>
      <c r="AL113" s="938"/>
      <c r="AM113" s="938"/>
      <c r="AN113" s="938"/>
      <c r="AO113" s="939"/>
      <c r="AP113" s="941">
        <v>1.2</v>
      </c>
      <c r="AQ113" s="942"/>
      <c r="AR113" s="942"/>
      <c r="AS113" s="942"/>
      <c r="AT113" s="943"/>
      <c r="AU113" s="908"/>
      <c r="AV113" s="909"/>
      <c r="AW113" s="909"/>
      <c r="AX113" s="909"/>
      <c r="AY113" s="909"/>
      <c r="AZ113" s="922" t="s">
        <v>426</v>
      </c>
      <c r="BA113" s="923"/>
      <c r="BB113" s="923"/>
      <c r="BC113" s="923"/>
      <c r="BD113" s="923"/>
      <c r="BE113" s="923"/>
      <c r="BF113" s="923"/>
      <c r="BG113" s="923"/>
      <c r="BH113" s="923"/>
      <c r="BI113" s="923"/>
      <c r="BJ113" s="923"/>
      <c r="BK113" s="923"/>
      <c r="BL113" s="923"/>
      <c r="BM113" s="923"/>
      <c r="BN113" s="923"/>
      <c r="BO113" s="923"/>
      <c r="BP113" s="924"/>
      <c r="BQ113" s="925">
        <v>2296191</v>
      </c>
      <c r="BR113" s="926"/>
      <c r="BS113" s="926"/>
      <c r="BT113" s="926"/>
      <c r="BU113" s="926"/>
      <c r="BV113" s="926">
        <v>2117918</v>
      </c>
      <c r="BW113" s="926"/>
      <c r="BX113" s="926"/>
      <c r="BY113" s="926"/>
      <c r="BZ113" s="926"/>
      <c r="CA113" s="926">
        <v>1925028</v>
      </c>
      <c r="CB113" s="926"/>
      <c r="CC113" s="926"/>
      <c r="CD113" s="926"/>
      <c r="CE113" s="926"/>
      <c r="CF113" s="920">
        <v>9.1</v>
      </c>
      <c r="CG113" s="921"/>
      <c r="CH113" s="921"/>
      <c r="CI113" s="921"/>
      <c r="CJ113" s="921"/>
      <c r="CK113" s="948"/>
      <c r="CL113" s="949"/>
      <c r="CM113" s="922" t="s">
        <v>427</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15">
      <c r="A114" s="954"/>
      <c r="B114" s="955"/>
      <c r="C114" s="923" t="s">
        <v>428</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189521</v>
      </c>
      <c r="AB114" s="959"/>
      <c r="AC114" s="959"/>
      <c r="AD114" s="959"/>
      <c r="AE114" s="960"/>
      <c r="AF114" s="961">
        <v>224608</v>
      </c>
      <c r="AG114" s="959"/>
      <c r="AH114" s="959"/>
      <c r="AI114" s="959"/>
      <c r="AJ114" s="960"/>
      <c r="AK114" s="961">
        <v>260894</v>
      </c>
      <c r="AL114" s="959"/>
      <c r="AM114" s="959"/>
      <c r="AN114" s="959"/>
      <c r="AO114" s="960"/>
      <c r="AP114" s="962">
        <v>1.2</v>
      </c>
      <c r="AQ114" s="963"/>
      <c r="AR114" s="963"/>
      <c r="AS114" s="963"/>
      <c r="AT114" s="964"/>
      <c r="AU114" s="908"/>
      <c r="AV114" s="909"/>
      <c r="AW114" s="909"/>
      <c r="AX114" s="909"/>
      <c r="AY114" s="909"/>
      <c r="AZ114" s="922" t="s">
        <v>429</v>
      </c>
      <c r="BA114" s="923"/>
      <c r="BB114" s="923"/>
      <c r="BC114" s="923"/>
      <c r="BD114" s="923"/>
      <c r="BE114" s="923"/>
      <c r="BF114" s="923"/>
      <c r="BG114" s="923"/>
      <c r="BH114" s="923"/>
      <c r="BI114" s="923"/>
      <c r="BJ114" s="923"/>
      <c r="BK114" s="923"/>
      <c r="BL114" s="923"/>
      <c r="BM114" s="923"/>
      <c r="BN114" s="923"/>
      <c r="BO114" s="923"/>
      <c r="BP114" s="924"/>
      <c r="BQ114" s="925">
        <v>3098237</v>
      </c>
      <c r="BR114" s="926"/>
      <c r="BS114" s="926"/>
      <c r="BT114" s="926"/>
      <c r="BU114" s="926"/>
      <c r="BV114" s="926">
        <v>3113435</v>
      </c>
      <c r="BW114" s="926"/>
      <c r="BX114" s="926"/>
      <c r="BY114" s="926"/>
      <c r="BZ114" s="926"/>
      <c r="CA114" s="926">
        <v>2990547</v>
      </c>
      <c r="CB114" s="926"/>
      <c r="CC114" s="926"/>
      <c r="CD114" s="926"/>
      <c r="CE114" s="926"/>
      <c r="CF114" s="920">
        <v>14.2</v>
      </c>
      <c r="CG114" s="921"/>
      <c r="CH114" s="921"/>
      <c r="CI114" s="921"/>
      <c r="CJ114" s="921"/>
      <c r="CK114" s="948"/>
      <c r="CL114" s="949"/>
      <c r="CM114" s="922" t="s">
        <v>430</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431</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36202</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432</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433</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15">
      <c r="A116" s="956"/>
      <c r="B116" s="957"/>
      <c r="C116" s="965" t="s">
        <v>434</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435</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436</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15">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437</v>
      </c>
      <c r="Z117" s="894"/>
      <c r="AA117" s="978">
        <v>3282060</v>
      </c>
      <c r="AB117" s="979"/>
      <c r="AC117" s="979"/>
      <c r="AD117" s="979"/>
      <c r="AE117" s="980"/>
      <c r="AF117" s="981">
        <v>3285457</v>
      </c>
      <c r="AG117" s="979"/>
      <c r="AH117" s="979"/>
      <c r="AI117" s="979"/>
      <c r="AJ117" s="980"/>
      <c r="AK117" s="981">
        <v>3326739</v>
      </c>
      <c r="AL117" s="979"/>
      <c r="AM117" s="979"/>
      <c r="AN117" s="979"/>
      <c r="AO117" s="980"/>
      <c r="AP117" s="982"/>
      <c r="AQ117" s="983"/>
      <c r="AR117" s="983"/>
      <c r="AS117" s="983"/>
      <c r="AT117" s="984"/>
      <c r="AU117" s="908"/>
      <c r="AV117" s="909"/>
      <c r="AW117" s="909"/>
      <c r="AX117" s="909"/>
      <c r="AY117" s="909"/>
      <c r="AZ117" s="974" t="s">
        <v>438</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439</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413</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410</v>
      </c>
      <c r="AB118" s="893"/>
      <c r="AC118" s="893"/>
      <c r="AD118" s="893"/>
      <c r="AE118" s="894"/>
      <c r="AF118" s="892" t="s">
        <v>411</v>
      </c>
      <c r="AG118" s="893"/>
      <c r="AH118" s="893"/>
      <c r="AI118" s="893"/>
      <c r="AJ118" s="894"/>
      <c r="AK118" s="892" t="s">
        <v>294</v>
      </c>
      <c r="AL118" s="893"/>
      <c r="AM118" s="893"/>
      <c r="AN118" s="893"/>
      <c r="AO118" s="894"/>
      <c r="AP118" s="970" t="s">
        <v>412</v>
      </c>
      <c r="AQ118" s="971"/>
      <c r="AR118" s="971"/>
      <c r="AS118" s="971"/>
      <c r="AT118" s="972"/>
      <c r="AU118" s="908"/>
      <c r="AV118" s="909"/>
      <c r="AW118" s="909"/>
      <c r="AX118" s="909"/>
      <c r="AY118" s="909"/>
      <c r="AZ118" s="973" t="s">
        <v>440</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441</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7" t="s">
        <v>416</v>
      </c>
      <c r="B119" s="947"/>
      <c r="C119" s="929" t="s">
        <v>417</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v>36202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442</v>
      </c>
      <c r="BP119" s="1005"/>
      <c r="BQ119" s="999">
        <v>32970331</v>
      </c>
      <c r="BR119" s="1000"/>
      <c r="BS119" s="1000"/>
      <c r="BT119" s="1000"/>
      <c r="BU119" s="1000"/>
      <c r="BV119" s="1000">
        <v>32074912</v>
      </c>
      <c r="BW119" s="1000"/>
      <c r="BX119" s="1000"/>
      <c r="BY119" s="1000"/>
      <c r="BZ119" s="1000"/>
      <c r="CA119" s="1000">
        <v>31320018</v>
      </c>
      <c r="CB119" s="1000"/>
      <c r="CC119" s="1000"/>
      <c r="CD119" s="1000"/>
      <c r="CE119" s="1000"/>
      <c r="CF119" s="1001"/>
      <c r="CG119" s="1002"/>
      <c r="CH119" s="1002"/>
      <c r="CI119" s="1002"/>
      <c r="CJ119" s="1003"/>
      <c r="CK119" s="950"/>
      <c r="CL119" s="951"/>
      <c r="CM119" s="973" t="s">
        <v>443</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15">
      <c r="A120" s="1058"/>
      <c r="B120" s="949"/>
      <c r="C120" s="922" t="s">
        <v>420</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444</v>
      </c>
      <c r="AV120" s="992"/>
      <c r="AW120" s="992"/>
      <c r="AX120" s="992"/>
      <c r="AY120" s="993"/>
      <c r="AZ120" s="929" t="s">
        <v>445</v>
      </c>
      <c r="BA120" s="897"/>
      <c r="BB120" s="897"/>
      <c r="BC120" s="897"/>
      <c r="BD120" s="897"/>
      <c r="BE120" s="897"/>
      <c r="BF120" s="897"/>
      <c r="BG120" s="897"/>
      <c r="BH120" s="897"/>
      <c r="BI120" s="897"/>
      <c r="BJ120" s="897"/>
      <c r="BK120" s="897"/>
      <c r="BL120" s="897"/>
      <c r="BM120" s="897"/>
      <c r="BN120" s="897"/>
      <c r="BO120" s="897"/>
      <c r="BP120" s="898"/>
      <c r="BQ120" s="930">
        <v>10181671</v>
      </c>
      <c r="BR120" s="931"/>
      <c r="BS120" s="931"/>
      <c r="BT120" s="931"/>
      <c r="BU120" s="931"/>
      <c r="BV120" s="931">
        <v>10320991</v>
      </c>
      <c r="BW120" s="931"/>
      <c r="BX120" s="931"/>
      <c r="BY120" s="931"/>
      <c r="BZ120" s="931"/>
      <c r="CA120" s="931">
        <v>10462999</v>
      </c>
      <c r="CB120" s="931"/>
      <c r="CC120" s="931"/>
      <c r="CD120" s="931"/>
      <c r="CE120" s="931"/>
      <c r="CF120" s="944">
        <v>49.6</v>
      </c>
      <c r="CG120" s="945"/>
      <c r="CH120" s="945"/>
      <c r="CI120" s="945"/>
      <c r="CJ120" s="945"/>
      <c r="CK120" s="1006" t="s">
        <v>446</v>
      </c>
      <c r="CL120" s="1007"/>
      <c r="CM120" s="1007"/>
      <c r="CN120" s="1007"/>
      <c r="CO120" s="1008"/>
      <c r="CP120" s="1014" t="s">
        <v>395</v>
      </c>
      <c r="CQ120" s="1015"/>
      <c r="CR120" s="1015"/>
      <c r="CS120" s="1015"/>
      <c r="CT120" s="1015"/>
      <c r="CU120" s="1015"/>
      <c r="CV120" s="1015"/>
      <c r="CW120" s="1015"/>
      <c r="CX120" s="1015"/>
      <c r="CY120" s="1015"/>
      <c r="CZ120" s="1015"/>
      <c r="DA120" s="1015"/>
      <c r="DB120" s="1015"/>
      <c r="DC120" s="1015"/>
      <c r="DD120" s="1015"/>
      <c r="DE120" s="1015"/>
      <c r="DF120" s="1016"/>
      <c r="DG120" s="930">
        <v>2805514</v>
      </c>
      <c r="DH120" s="931"/>
      <c r="DI120" s="931"/>
      <c r="DJ120" s="931"/>
      <c r="DK120" s="931"/>
      <c r="DL120" s="931">
        <v>2794978</v>
      </c>
      <c r="DM120" s="931"/>
      <c r="DN120" s="931"/>
      <c r="DO120" s="931"/>
      <c r="DP120" s="931"/>
      <c r="DQ120" s="931">
        <v>2926192</v>
      </c>
      <c r="DR120" s="931"/>
      <c r="DS120" s="931"/>
      <c r="DT120" s="931"/>
      <c r="DU120" s="931"/>
      <c r="DV120" s="932">
        <v>13.9</v>
      </c>
      <c r="DW120" s="932"/>
      <c r="DX120" s="932"/>
      <c r="DY120" s="932"/>
      <c r="DZ120" s="933"/>
    </row>
    <row r="121" spans="1:130" s="218" customFormat="1" ht="26.25" customHeight="1" x14ac:dyDescent="0.15">
      <c r="A121" s="1058"/>
      <c r="B121" s="949"/>
      <c r="C121" s="974" t="s">
        <v>447</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448</v>
      </c>
      <c r="BA121" s="923"/>
      <c r="BB121" s="923"/>
      <c r="BC121" s="923"/>
      <c r="BD121" s="923"/>
      <c r="BE121" s="923"/>
      <c r="BF121" s="923"/>
      <c r="BG121" s="923"/>
      <c r="BH121" s="923"/>
      <c r="BI121" s="923"/>
      <c r="BJ121" s="923"/>
      <c r="BK121" s="923"/>
      <c r="BL121" s="923"/>
      <c r="BM121" s="923"/>
      <c r="BN121" s="923"/>
      <c r="BO121" s="923"/>
      <c r="BP121" s="924"/>
      <c r="BQ121" s="925">
        <v>7226882</v>
      </c>
      <c r="BR121" s="926"/>
      <c r="BS121" s="926"/>
      <c r="BT121" s="926"/>
      <c r="BU121" s="926"/>
      <c r="BV121" s="926">
        <v>6227089</v>
      </c>
      <c r="BW121" s="926"/>
      <c r="BX121" s="926"/>
      <c r="BY121" s="926"/>
      <c r="BZ121" s="926"/>
      <c r="CA121" s="926">
        <v>5369268</v>
      </c>
      <c r="CB121" s="926"/>
      <c r="CC121" s="926"/>
      <c r="CD121" s="926"/>
      <c r="CE121" s="926"/>
      <c r="CF121" s="920">
        <v>25.4</v>
      </c>
      <c r="CG121" s="921"/>
      <c r="CH121" s="921"/>
      <c r="CI121" s="921"/>
      <c r="CJ121" s="921"/>
      <c r="CK121" s="1009"/>
      <c r="CL121" s="1010"/>
      <c r="CM121" s="1010"/>
      <c r="CN121" s="1010"/>
      <c r="CO121" s="1011"/>
      <c r="CP121" s="1019" t="s">
        <v>393</v>
      </c>
      <c r="CQ121" s="1020"/>
      <c r="CR121" s="1020"/>
      <c r="CS121" s="1020"/>
      <c r="CT121" s="1020"/>
      <c r="CU121" s="1020"/>
      <c r="CV121" s="1020"/>
      <c r="CW121" s="1020"/>
      <c r="CX121" s="1020"/>
      <c r="CY121" s="1020"/>
      <c r="CZ121" s="1020"/>
      <c r="DA121" s="1020"/>
      <c r="DB121" s="1020"/>
      <c r="DC121" s="1020"/>
      <c r="DD121" s="1020"/>
      <c r="DE121" s="1020"/>
      <c r="DF121" s="1021"/>
      <c r="DG121" s="925">
        <v>3910</v>
      </c>
      <c r="DH121" s="926"/>
      <c r="DI121" s="926"/>
      <c r="DJ121" s="926"/>
      <c r="DK121" s="926"/>
      <c r="DL121" s="926">
        <v>2905</v>
      </c>
      <c r="DM121" s="926"/>
      <c r="DN121" s="926"/>
      <c r="DO121" s="926"/>
      <c r="DP121" s="926"/>
      <c r="DQ121" s="926">
        <v>2027</v>
      </c>
      <c r="DR121" s="926"/>
      <c r="DS121" s="926"/>
      <c r="DT121" s="926"/>
      <c r="DU121" s="926"/>
      <c r="DV121" s="927">
        <v>0</v>
      </c>
      <c r="DW121" s="927"/>
      <c r="DX121" s="927"/>
      <c r="DY121" s="927"/>
      <c r="DZ121" s="928"/>
    </row>
    <row r="122" spans="1:130" s="218" customFormat="1" ht="26.25" customHeight="1" x14ac:dyDescent="0.15">
      <c r="A122" s="1058"/>
      <c r="B122" s="949"/>
      <c r="C122" s="922" t="s">
        <v>430</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449</v>
      </c>
      <c r="BA122" s="965"/>
      <c r="BB122" s="965"/>
      <c r="BC122" s="965"/>
      <c r="BD122" s="965"/>
      <c r="BE122" s="965"/>
      <c r="BF122" s="965"/>
      <c r="BG122" s="965"/>
      <c r="BH122" s="965"/>
      <c r="BI122" s="965"/>
      <c r="BJ122" s="965"/>
      <c r="BK122" s="965"/>
      <c r="BL122" s="965"/>
      <c r="BM122" s="965"/>
      <c r="BN122" s="965"/>
      <c r="BO122" s="965"/>
      <c r="BP122" s="966"/>
      <c r="BQ122" s="999">
        <v>23671569</v>
      </c>
      <c r="BR122" s="1000"/>
      <c r="BS122" s="1000"/>
      <c r="BT122" s="1000"/>
      <c r="BU122" s="1000"/>
      <c r="BV122" s="1000">
        <v>22772458</v>
      </c>
      <c r="BW122" s="1000"/>
      <c r="BX122" s="1000"/>
      <c r="BY122" s="1000"/>
      <c r="BZ122" s="1000"/>
      <c r="CA122" s="1000">
        <v>21697208</v>
      </c>
      <c r="CB122" s="1000"/>
      <c r="CC122" s="1000"/>
      <c r="CD122" s="1000"/>
      <c r="CE122" s="1000"/>
      <c r="CF122" s="1017">
        <v>102.8</v>
      </c>
      <c r="CG122" s="1018"/>
      <c r="CH122" s="1018"/>
      <c r="CI122" s="1018"/>
      <c r="CJ122" s="1018"/>
      <c r="CK122" s="1009"/>
      <c r="CL122" s="1010"/>
      <c r="CM122" s="1010"/>
      <c r="CN122" s="1010"/>
      <c r="CO122" s="1011"/>
      <c r="CP122" s="1019"/>
      <c r="CQ122" s="1020"/>
      <c r="CR122" s="1020"/>
      <c r="CS122" s="1020"/>
      <c r="CT122" s="1020"/>
      <c r="CU122" s="1020"/>
      <c r="CV122" s="1020"/>
      <c r="CW122" s="1020"/>
      <c r="CX122" s="1020"/>
      <c r="CY122" s="1020"/>
      <c r="CZ122" s="1020"/>
      <c r="DA122" s="1020"/>
      <c r="DB122" s="1020"/>
      <c r="DC122" s="1020"/>
      <c r="DD122" s="1020"/>
      <c r="DE122" s="1020"/>
      <c r="DF122" s="1021"/>
      <c r="DG122" s="925"/>
      <c r="DH122" s="926"/>
      <c r="DI122" s="926"/>
      <c r="DJ122" s="926"/>
      <c r="DK122" s="926"/>
      <c r="DL122" s="926"/>
      <c r="DM122" s="926"/>
      <c r="DN122" s="926"/>
      <c r="DO122" s="926"/>
      <c r="DP122" s="926"/>
      <c r="DQ122" s="926"/>
      <c r="DR122" s="926"/>
      <c r="DS122" s="926"/>
      <c r="DT122" s="926"/>
      <c r="DU122" s="926"/>
      <c r="DV122" s="927"/>
      <c r="DW122" s="927"/>
      <c r="DX122" s="927"/>
      <c r="DY122" s="927"/>
      <c r="DZ122" s="928"/>
    </row>
    <row r="123" spans="1:130" s="218" customFormat="1" ht="26.25" customHeight="1" x14ac:dyDescent="0.15">
      <c r="A123" s="1058"/>
      <c r="B123" s="949"/>
      <c r="C123" s="922" t="s">
        <v>436</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450</v>
      </c>
      <c r="BP123" s="1005"/>
      <c r="BQ123" s="1064">
        <v>41080122</v>
      </c>
      <c r="BR123" s="1031"/>
      <c r="BS123" s="1031"/>
      <c r="BT123" s="1031"/>
      <c r="BU123" s="1031"/>
      <c r="BV123" s="1031">
        <v>39320538</v>
      </c>
      <c r="BW123" s="1031"/>
      <c r="BX123" s="1031"/>
      <c r="BY123" s="1031"/>
      <c r="BZ123" s="1031"/>
      <c r="CA123" s="1031">
        <v>37529475</v>
      </c>
      <c r="CB123" s="1031"/>
      <c r="CC123" s="1031"/>
      <c r="CD123" s="1031"/>
      <c r="CE123" s="1031"/>
      <c r="CF123" s="1001"/>
      <c r="CG123" s="1002"/>
      <c r="CH123" s="1002"/>
      <c r="CI123" s="1002"/>
      <c r="CJ123" s="1003"/>
      <c r="CK123" s="1009"/>
      <c r="CL123" s="1010"/>
      <c r="CM123" s="1010"/>
      <c r="CN123" s="1010"/>
      <c r="CO123" s="1011"/>
      <c r="CP123" s="1019"/>
      <c r="CQ123" s="1020"/>
      <c r="CR123" s="1020"/>
      <c r="CS123" s="1020"/>
      <c r="CT123" s="1020"/>
      <c r="CU123" s="1020"/>
      <c r="CV123" s="1020"/>
      <c r="CW123" s="1020"/>
      <c r="CX123" s="1020"/>
      <c r="CY123" s="1020"/>
      <c r="CZ123" s="1020"/>
      <c r="DA123" s="1020"/>
      <c r="DB123" s="1020"/>
      <c r="DC123" s="1020"/>
      <c r="DD123" s="1020"/>
      <c r="DE123" s="1020"/>
      <c r="DF123" s="1021"/>
      <c r="DG123" s="958"/>
      <c r="DH123" s="959"/>
      <c r="DI123" s="959"/>
      <c r="DJ123" s="959"/>
      <c r="DK123" s="960"/>
      <c r="DL123" s="961"/>
      <c r="DM123" s="959"/>
      <c r="DN123" s="959"/>
      <c r="DO123" s="959"/>
      <c r="DP123" s="960"/>
      <c r="DQ123" s="961"/>
      <c r="DR123" s="959"/>
      <c r="DS123" s="959"/>
      <c r="DT123" s="959"/>
      <c r="DU123" s="960"/>
      <c r="DV123" s="962"/>
      <c r="DW123" s="963"/>
      <c r="DX123" s="963"/>
      <c r="DY123" s="963"/>
      <c r="DZ123" s="964"/>
    </row>
    <row r="124" spans="1:130" s="218" customFormat="1" ht="26.25" customHeight="1" thickBot="1" x14ac:dyDescent="0.2">
      <c r="A124" s="1058"/>
      <c r="B124" s="949"/>
      <c r="C124" s="922" t="s">
        <v>439</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60" t="s">
        <v>451</v>
      </c>
      <c r="AV124" s="1061"/>
      <c r="AW124" s="1061"/>
      <c r="AX124" s="1061"/>
      <c r="AY124" s="1061"/>
      <c r="AZ124" s="1061"/>
      <c r="BA124" s="1061"/>
      <c r="BB124" s="1061"/>
      <c r="BC124" s="1061"/>
      <c r="BD124" s="1061"/>
      <c r="BE124" s="1061"/>
      <c r="BF124" s="1061"/>
      <c r="BG124" s="1061"/>
      <c r="BH124" s="1061"/>
      <c r="BI124" s="1061"/>
      <c r="BJ124" s="1061"/>
      <c r="BK124" s="1061"/>
      <c r="BL124" s="1061"/>
      <c r="BM124" s="1061"/>
      <c r="BN124" s="1061"/>
      <c r="BO124" s="1061"/>
      <c r="BP124" s="1062"/>
      <c r="BQ124" s="1063"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452</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15">
      <c r="A125" s="1058"/>
      <c r="B125" s="949"/>
      <c r="C125" s="922" t="s">
        <v>441</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453</v>
      </c>
      <c r="CL125" s="1007"/>
      <c r="CM125" s="1007"/>
      <c r="CN125" s="1007"/>
      <c r="CO125" s="1008"/>
      <c r="CP125" s="929" t="s">
        <v>454</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8"/>
      <c r="B126" s="949"/>
      <c r="C126" s="922" t="s">
        <v>443</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455</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15">
      <c r="A127" s="1059"/>
      <c r="B127" s="951"/>
      <c r="C127" s="973" t="s">
        <v>456</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2" t="s">
        <v>457</v>
      </c>
      <c r="AY127" s="1033"/>
      <c r="AZ127" s="1033"/>
      <c r="BA127" s="1033"/>
      <c r="BB127" s="1033"/>
      <c r="BC127" s="1033"/>
      <c r="BD127" s="1033"/>
      <c r="BE127" s="1034"/>
      <c r="BF127" s="1035" t="s">
        <v>458</v>
      </c>
      <c r="BG127" s="1033"/>
      <c r="BH127" s="1033"/>
      <c r="BI127" s="1033"/>
      <c r="BJ127" s="1033"/>
      <c r="BK127" s="1033"/>
      <c r="BL127" s="1034"/>
      <c r="BM127" s="1035" t="s">
        <v>459</v>
      </c>
      <c r="BN127" s="1033"/>
      <c r="BO127" s="1033"/>
      <c r="BP127" s="1033"/>
      <c r="BQ127" s="1033"/>
      <c r="BR127" s="1033"/>
      <c r="BS127" s="1034"/>
      <c r="BT127" s="1035" t="s">
        <v>460</v>
      </c>
      <c r="BU127" s="1033"/>
      <c r="BV127" s="1033"/>
      <c r="BW127" s="1033"/>
      <c r="BX127" s="1033"/>
      <c r="BY127" s="1033"/>
      <c r="BZ127" s="1056"/>
      <c r="CA127" s="220"/>
      <c r="CB127" s="220"/>
      <c r="CC127" s="220"/>
      <c r="CD127" s="243"/>
      <c r="CE127" s="243"/>
      <c r="CF127" s="243"/>
      <c r="CG127" s="220"/>
      <c r="CH127" s="220"/>
      <c r="CI127" s="220"/>
      <c r="CJ127" s="242"/>
      <c r="CK127" s="1023"/>
      <c r="CL127" s="1010"/>
      <c r="CM127" s="1010"/>
      <c r="CN127" s="1010"/>
      <c r="CO127" s="1011"/>
      <c r="CP127" s="922" t="s">
        <v>461</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42" t="s">
        <v>462</v>
      </c>
      <c r="B128" s="1043"/>
      <c r="C128" s="1043"/>
      <c r="D128" s="1043"/>
      <c r="E128" s="1043"/>
      <c r="F128" s="1043"/>
      <c r="G128" s="1043"/>
      <c r="H128" s="1043"/>
      <c r="I128" s="1043"/>
      <c r="J128" s="1043"/>
      <c r="K128" s="1043"/>
      <c r="L128" s="1043"/>
      <c r="M128" s="1043"/>
      <c r="N128" s="1043"/>
      <c r="O128" s="1043"/>
      <c r="P128" s="1043"/>
      <c r="Q128" s="1043"/>
      <c r="R128" s="1043"/>
      <c r="S128" s="1043"/>
      <c r="T128" s="1043"/>
      <c r="U128" s="1043"/>
      <c r="V128" s="1043"/>
      <c r="W128" s="1044" t="s">
        <v>463</v>
      </c>
      <c r="X128" s="1044"/>
      <c r="Y128" s="1044"/>
      <c r="Z128" s="1045"/>
      <c r="AA128" s="1046">
        <v>709937</v>
      </c>
      <c r="AB128" s="1047"/>
      <c r="AC128" s="1047"/>
      <c r="AD128" s="1047"/>
      <c r="AE128" s="1048"/>
      <c r="AF128" s="1049">
        <v>486230</v>
      </c>
      <c r="AG128" s="1047"/>
      <c r="AH128" s="1047"/>
      <c r="AI128" s="1047"/>
      <c r="AJ128" s="1048"/>
      <c r="AK128" s="1049">
        <v>561530</v>
      </c>
      <c r="AL128" s="1047"/>
      <c r="AM128" s="1047"/>
      <c r="AN128" s="1047"/>
      <c r="AO128" s="1048"/>
      <c r="AP128" s="1050"/>
      <c r="AQ128" s="1051"/>
      <c r="AR128" s="1051"/>
      <c r="AS128" s="1051"/>
      <c r="AT128" s="1052"/>
      <c r="AU128" s="220"/>
      <c r="AV128" s="220"/>
      <c r="AW128" s="220"/>
      <c r="AX128" s="896" t="s">
        <v>464</v>
      </c>
      <c r="AY128" s="897"/>
      <c r="AZ128" s="897"/>
      <c r="BA128" s="897"/>
      <c r="BB128" s="897"/>
      <c r="BC128" s="897"/>
      <c r="BD128" s="897"/>
      <c r="BE128" s="898"/>
      <c r="BF128" s="1053" t="s">
        <v>122</v>
      </c>
      <c r="BG128" s="1054"/>
      <c r="BH128" s="1054"/>
      <c r="BI128" s="1054"/>
      <c r="BJ128" s="1054"/>
      <c r="BK128" s="1054"/>
      <c r="BL128" s="1055"/>
      <c r="BM128" s="1053">
        <v>12.22</v>
      </c>
      <c r="BN128" s="1054"/>
      <c r="BO128" s="1054"/>
      <c r="BP128" s="1054"/>
      <c r="BQ128" s="1054"/>
      <c r="BR128" s="1054"/>
      <c r="BS128" s="1055"/>
      <c r="BT128" s="1053">
        <v>20</v>
      </c>
      <c r="BU128" s="1054"/>
      <c r="BV128" s="1054"/>
      <c r="BW128" s="1054"/>
      <c r="BX128" s="1054"/>
      <c r="BY128" s="1054"/>
      <c r="BZ128" s="1076"/>
      <c r="CA128" s="243"/>
      <c r="CB128" s="243"/>
      <c r="CC128" s="243"/>
      <c r="CD128" s="243"/>
      <c r="CE128" s="243"/>
      <c r="CF128" s="243"/>
      <c r="CG128" s="220"/>
      <c r="CH128" s="220"/>
      <c r="CI128" s="220"/>
      <c r="CJ128" s="242"/>
      <c r="CK128" s="1024"/>
      <c r="CL128" s="1025"/>
      <c r="CM128" s="1025"/>
      <c r="CN128" s="1025"/>
      <c r="CO128" s="1026"/>
      <c r="CP128" s="1036" t="s">
        <v>465</v>
      </c>
      <c r="CQ128" s="726"/>
      <c r="CR128" s="726"/>
      <c r="CS128" s="726"/>
      <c r="CT128" s="726"/>
      <c r="CU128" s="726"/>
      <c r="CV128" s="726"/>
      <c r="CW128" s="726"/>
      <c r="CX128" s="726"/>
      <c r="CY128" s="726"/>
      <c r="CZ128" s="726"/>
      <c r="DA128" s="726"/>
      <c r="DB128" s="726"/>
      <c r="DC128" s="726"/>
      <c r="DD128" s="726"/>
      <c r="DE128" s="726"/>
      <c r="DF128" s="1037"/>
      <c r="DG128" s="1038" t="s">
        <v>122</v>
      </c>
      <c r="DH128" s="1039"/>
      <c r="DI128" s="1039"/>
      <c r="DJ128" s="1039"/>
      <c r="DK128" s="1039"/>
      <c r="DL128" s="1039" t="s">
        <v>122</v>
      </c>
      <c r="DM128" s="1039"/>
      <c r="DN128" s="1039"/>
      <c r="DO128" s="1039"/>
      <c r="DP128" s="1039"/>
      <c r="DQ128" s="1039" t="s">
        <v>122</v>
      </c>
      <c r="DR128" s="1039"/>
      <c r="DS128" s="1039"/>
      <c r="DT128" s="1039"/>
      <c r="DU128" s="1039"/>
      <c r="DV128" s="1040" t="s">
        <v>122</v>
      </c>
      <c r="DW128" s="1040"/>
      <c r="DX128" s="1040"/>
      <c r="DY128" s="1040"/>
      <c r="DZ128" s="1041"/>
    </row>
    <row r="129" spans="1:131" s="218" customFormat="1" ht="26.25" customHeight="1" x14ac:dyDescent="0.15">
      <c r="A129" s="934" t="s">
        <v>103</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466</v>
      </c>
      <c r="X129" s="1071"/>
      <c r="Y129" s="1071"/>
      <c r="Z129" s="1072"/>
      <c r="AA129" s="958">
        <v>21863712</v>
      </c>
      <c r="AB129" s="959"/>
      <c r="AC129" s="959"/>
      <c r="AD129" s="959"/>
      <c r="AE129" s="960"/>
      <c r="AF129" s="961">
        <v>22405999</v>
      </c>
      <c r="AG129" s="959"/>
      <c r="AH129" s="959"/>
      <c r="AI129" s="959"/>
      <c r="AJ129" s="960"/>
      <c r="AK129" s="961">
        <v>23066565</v>
      </c>
      <c r="AL129" s="959"/>
      <c r="AM129" s="959"/>
      <c r="AN129" s="959"/>
      <c r="AO129" s="960"/>
      <c r="AP129" s="1073"/>
      <c r="AQ129" s="1074"/>
      <c r="AR129" s="1074"/>
      <c r="AS129" s="1074"/>
      <c r="AT129" s="1075"/>
      <c r="AU129" s="221"/>
      <c r="AV129" s="221"/>
      <c r="AW129" s="221"/>
      <c r="AX129" s="1065" t="s">
        <v>467</v>
      </c>
      <c r="AY129" s="923"/>
      <c r="AZ129" s="923"/>
      <c r="BA129" s="923"/>
      <c r="BB129" s="923"/>
      <c r="BC129" s="923"/>
      <c r="BD129" s="923"/>
      <c r="BE129" s="924"/>
      <c r="BF129" s="1066" t="s">
        <v>122</v>
      </c>
      <c r="BG129" s="1067"/>
      <c r="BH129" s="1067"/>
      <c r="BI129" s="1067"/>
      <c r="BJ129" s="1067"/>
      <c r="BK129" s="1067"/>
      <c r="BL129" s="1068"/>
      <c r="BM129" s="1066">
        <v>17.22</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468</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469</v>
      </c>
      <c r="X130" s="1071"/>
      <c r="Y130" s="1071"/>
      <c r="Z130" s="1072"/>
      <c r="AA130" s="958">
        <v>2075227</v>
      </c>
      <c r="AB130" s="959"/>
      <c r="AC130" s="959"/>
      <c r="AD130" s="959"/>
      <c r="AE130" s="960"/>
      <c r="AF130" s="961">
        <v>2040718</v>
      </c>
      <c r="AG130" s="959"/>
      <c r="AH130" s="959"/>
      <c r="AI130" s="959"/>
      <c r="AJ130" s="960"/>
      <c r="AK130" s="961">
        <v>1957465</v>
      </c>
      <c r="AL130" s="959"/>
      <c r="AM130" s="959"/>
      <c r="AN130" s="959"/>
      <c r="AO130" s="960"/>
      <c r="AP130" s="1073"/>
      <c r="AQ130" s="1074"/>
      <c r="AR130" s="1074"/>
      <c r="AS130" s="1074"/>
      <c r="AT130" s="1075"/>
      <c r="AU130" s="221"/>
      <c r="AV130" s="221"/>
      <c r="AW130" s="221"/>
      <c r="AX130" s="1065" t="s">
        <v>470</v>
      </c>
      <c r="AY130" s="923"/>
      <c r="AZ130" s="923"/>
      <c r="BA130" s="923"/>
      <c r="BB130" s="923"/>
      <c r="BC130" s="923"/>
      <c r="BD130" s="923"/>
      <c r="BE130" s="924"/>
      <c r="BF130" s="1101">
        <v>3.3</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471</v>
      </c>
      <c r="X131" s="1108"/>
      <c r="Y131" s="1108"/>
      <c r="Z131" s="1109"/>
      <c r="AA131" s="1004">
        <v>19788485</v>
      </c>
      <c r="AB131" s="986"/>
      <c r="AC131" s="986"/>
      <c r="AD131" s="986"/>
      <c r="AE131" s="987"/>
      <c r="AF131" s="985">
        <v>20365281</v>
      </c>
      <c r="AG131" s="986"/>
      <c r="AH131" s="986"/>
      <c r="AI131" s="986"/>
      <c r="AJ131" s="987"/>
      <c r="AK131" s="985">
        <v>21109100</v>
      </c>
      <c r="AL131" s="986"/>
      <c r="AM131" s="986"/>
      <c r="AN131" s="986"/>
      <c r="AO131" s="987"/>
      <c r="AP131" s="1110"/>
      <c r="AQ131" s="1111"/>
      <c r="AR131" s="1111"/>
      <c r="AS131" s="1111"/>
      <c r="AT131" s="1112"/>
      <c r="AU131" s="221"/>
      <c r="AV131" s="221"/>
      <c r="AW131" s="221"/>
      <c r="AX131" s="1083" t="s">
        <v>472</v>
      </c>
      <c r="AY131" s="726"/>
      <c r="AZ131" s="726"/>
      <c r="BA131" s="726"/>
      <c r="BB131" s="726"/>
      <c r="BC131" s="726"/>
      <c r="BD131" s="726"/>
      <c r="BE131" s="1037"/>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473</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474</v>
      </c>
      <c r="W132" s="1094"/>
      <c r="X132" s="1094"/>
      <c r="Y132" s="1094"/>
      <c r="Z132" s="1095"/>
      <c r="AA132" s="1096">
        <v>2.5110360900000002</v>
      </c>
      <c r="AB132" s="1097"/>
      <c r="AC132" s="1097"/>
      <c r="AD132" s="1097"/>
      <c r="AE132" s="1098"/>
      <c r="AF132" s="1099">
        <v>3.724520177</v>
      </c>
      <c r="AG132" s="1097"/>
      <c r="AH132" s="1097"/>
      <c r="AI132" s="1097"/>
      <c r="AJ132" s="1098"/>
      <c r="AK132" s="1099">
        <v>3.8265203159999999</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475</v>
      </c>
      <c r="W133" s="1077"/>
      <c r="X133" s="1077"/>
      <c r="Y133" s="1077"/>
      <c r="Z133" s="1078"/>
      <c r="AA133" s="1079">
        <v>2.5</v>
      </c>
      <c r="AB133" s="1080"/>
      <c r="AC133" s="1080"/>
      <c r="AD133" s="1080"/>
      <c r="AE133" s="1081"/>
      <c r="AF133" s="1079">
        <v>3</v>
      </c>
      <c r="AG133" s="1080"/>
      <c r="AH133" s="1080"/>
      <c r="AI133" s="1080"/>
      <c r="AJ133" s="1081"/>
      <c r="AK133" s="1079">
        <v>3.3</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Hy2kgPMdQekQZ4FfhECv7W3nBlZMwl/siSJGEH7tjR52Ih3yJrnyxukISU6K3SnM1TGs5/4yFD4iBYLZxJo6bA==" saltValue="9nRSWNM5e2lWqd6JNJFbD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476</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GFiaNXo77UQr7jPbsJcIhUZnLGtC+P39O8Y98t4oeuEDBsngYaGHjTrWcdtSWuAMT0FRyVpMQoI0W4RrEcBF9A==" saltValue="QV8SVFn3UpX1/kZAtMOu3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BeoHmiZCxnVxuHE8ffNj8ae4TVoFWRPGGYxIHsfhO4kR8d/iV3/k8wuAhzl8Mfn3PSFN5n24ii1QdQEswB9DZw==" saltValue="EhkuFRhssx4PcCUCpF0kI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85" zoomScaleSheetLayoutView="85"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477</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478</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479</v>
      </c>
      <c r="AP7" s="260"/>
      <c r="AQ7" s="261" t="s">
        <v>480</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481</v>
      </c>
      <c r="AQ8" s="267" t="s">
        <v>482</v>
      </c>
      <c r="AR8" s="268" t="s">
        <v>483</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484</v>
      </c>
      <c r="AL9" s="1117"/>
      <c r="AM9" s="1117"/>
      <c r="AN9" s="1118"/>
      <c r="AO9" s="269">
        <v>6106946</v>
      </c>
      <c r="AP9" s="269">
        <v>53851</v>
      </c>
      <c r="AQ9" s="270">
        <v>68274</v>
      </c>
      <c r="AR9" s="271">
        <v>-21.1</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485</v>
      </c>
      <c r="AL10" s="1117"/>
      <c r="AM10" s="1117"/>
      <c r="AN10" s="1118"/>
      <c r="AO10" s="272">
        <v>1047076</v>
      </c>
      <c r="AP10" s="272">
        <v>9233</v>
      </c>
      <c r="AQ10" s="273">
        <v>4860</v>
      </c>
      <c r="AR10" s="274">
        <v>90</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486</v>
      </c>
      <c r="AL11" s="1117"/>
      <c r="AM11" s="1117"/>
      <c r="AN11" s="1118"/>
      <c r="AO11" s="272" t="s">
        <v>487</v>
      </c>
      <c r="AP11" s="272" t="s">
        <v>487</v>
      </c>
      <c r="AQ11" s="273">
        <v>567</v>
      </c>
      <c r="AR11" s="274" t="s">
        <v>487</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488</v>
      </c>
      <c r="AL12" s="1117"/>
      <c r="AM12" s="1117"/>
      <c r="AN12" s="1118"/>
      <c r="AO12" s="272" t="s">
        <v>487</v>
      </c>
      <c r="AP12" s="272" t="s">
        <v>487</v>
      </c>
      <c r="AQ12" s="273">
        <v>16</v>
      </c>
      <c r="AR12" s="274" t="s">
        <v>487</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489</v>
      </c>
      <c r="AL13" s="1117"/>
      <c r="AM13" s="1117"/>
      <c r="AN13" s="1118"/>
      <c r="AO13" s="272" t="s">
        <v>487</v>
      </c>
      <c r="AP13" s="272" t="s">
        <v>487</v>
      </c>
      <c r="AQ13" s="273">
        <v>2777</v>
      </c>
      <c r="AR13" s="274" t="s">
        <v>487</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490</v>
      </c>
      <c r="AL14" s="1117"/>
      <c r="AM14" s="1117"/>
      <c r="AN14" s="1118"/>
      <c r="AO14" s="272">
        <v>76944</v>
      </c>
      <c r="AP14" s="272">
        <v>678</v>
      </c>
      <c r="AQ14" s="273">
        <v>1330</v>
      </c>
      <c r="AR14" s="274">
        <v>-49</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491</v>
      </c>
      <c r="AL15" s="1120"/>
      <c r="AM15" s="1120"/>
      <c r="AN15" s="1121"/>
      <c r="AO15" s="272">
        <v>-363936</v>
      </c>
      <c r="AP15" s="272">
        <v>-3209</v>
      </c>
      <c r="AQ15" s="273">
        <v>-3833</v>
      </c>
      <c r="AR15" s="274">
        <v>-16.3</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6867030</v>
      </c>
      <c r="AP16" s="272">
        <v>60554</v>
      </c>
      <c r="AQ16" s="273">
        <v>73991</v>
      </c>
      <c r="AR16" s="274">
        <v>-18.2</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492</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493</v>
      </c>
      <c r="AP20" s="281" t="s">
        <v>494</v>
      </c>
      <c r="AQ20" s="282" t="s">
        <v>495</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496</v>
      </c>
      <c r="AL21" s="1123"/>
      <c r="AM21" s="1123"/>
      <c r="AN21" s="1124"/>
      <c r="AO21" s="285">
        <v>4.93</v>
      </c>
      <c r="AP21" s="286">
        <v>6.28</v>
      </c>
      <c r="AQ21" s="287">
        <v>-1.35</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497</v>
      </c>
      <c r="AL22" s="1123"/>
      <c r="AM22" s="1123"/>
      <c r="AN22" s="1124"/>
      <c r="AO22" s="290">
        <v>99</v>
      </c>
      <c r="AP22" s="291">
        <v>98.7</v>
      </c>
      <c r="AQ22" s="292">
        <v>0.3</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498</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499</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500</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479</v>
      </c>
      <c r="AP30" s="260"/>
      <c r="AQ30" s="261" t="s">
        <v>480</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481</v>
      </c>
      <c r="AQ31" s="267" t="s">
        <v>482</v>
      </c>
      <c r="AR31" s="268" t="s">
        <v>483</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501</v>
      </c>
      <c r="AL32" s="1131"/>
      <c r="AM32" s="1131"/>
      <c r="AN32" s="1132"/>
      <c r="AO32" s="300">
        <v>2805020</v>
      </c>
      <c r="AP32" s="300">
        <v>24735</v>
      </c>
      <c r="AQ32" s="301">
        <v>32402</v>
      </c>
      <c r="AR32" s="302">
        <v>-23.7</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502</v>
      </c>
      <c r="AL33" s="1131"/>
      <c r="AM33" s="1131"/>
      <c r="AN33" s="1132"/>
      <c r="AO33" s="300" t="s">
        <v>487</v>
      </c>
      <c r="AP33" s="300" t="s">
        <v>487</v>
      </c>
      <c r="AQ33" s="301" t="s">
        <v>487</v>
      </c>
      <c r="AR33" s="302" t="s">
        <v>487</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503</v>
      </c>
      <c r="AL34" s="1131"/>
      <c r="AM34" s="1131"/>
      <c r="AN34" s="1132"/>
      <c r="AO34" s="300" t="s">
        <v>487</v>
      </c>
      <c r="AP34" s="300" t="s">
        <v>487</v>
      </c>
      <c r="AQ34" s="301">
        <v>16</v>
      </c>
      <c r="AR34" s="302" t="s">
        <v>487</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504</v>
      </c>
      <c r="AL35" s="1131"/>
      <c r="AM35" s="1131"/>
      <c r="AN35" s="1132"/>
      <c r="AO35" s="300">
        <v>260825</v>
      </c>
      <c r="AP35" s="300">
        <v>2300</v>
      </c>
      <c r="AQ35" s="301">
        <v>5520</v>
      </c>
      <c r="AR35" s="302">
        <v>-58.3</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505</v>
      </c>
      <c r="AL36" s="1131"/>
      <c r="AM36" s="1131"/>
      <c r="AN36" s="1132"/>
      <c r="AO36" s="300">
        <v>260894</v>
      </c>
      <c r="AP36" s="300">
        <v>2301</v>
      </c>
      <c r="AQ36" s="301">
        <v>1296</v>
      </c>
      <c r="AR36" s="302">
        <v>77.5</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506</v>
      </c>
      <c r="AL37" s="1131"/>
      <c r="AM37" s="1131"/>
      <c r="AN37" s="1132"/>
      <c r="AO37" s="300" t="s">
        <v>487</v>
      </c>
      <c r="AP37" s="300" t="s">
        <v>487</v>
      </c>
      <c r="AQ37" s="301">
        <v>571</v>
      </c>
      <c r="AR37" s="302" t="s">
        <v>487</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507</v>
      </c>
      <c r="AL38" s="1134"/>
      <c r="AM38" s="1134"/>
      <c r="AN38" s="1135"/>
      <c r="AO38" s="303" t="s">
        <v>487</v>
      </c>
      <c r="AP38" s="303" t="s">
        <v>487</v>
      </c>
      <c r="AQ38" s="304">
        <v>0</v>
      </c>
      <c r="AR38" s="292" t="s">
        <v>487</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508</v>
      </c>
      <c r="AL39" s="1134"/>
      <c r="AM39" s="1134"/>
      <c r="AN39" s="1135"/>
      <c r="AO39" s="300">
        <v>-561530</v>
      </c>
      <c r="AP39" s="300">
        <v>-4952</v>
      </c>
      <c r="AQ39" s="301">
        <v>-6093</v>
      </c>
      <c r="AR39" s="302">
        <v>-18.7</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509</v>
      </c>
      <c r="AL40" s="1131"/>
      <c r="AM40" s="1131"/>
      <c r="AN40" s="1132"/>
      <c r="AO40" s="300">
        <v>-1957465</v>
      </c>
      <c r="AP40" s="300">
        <v>-17261</v>
      </c>
      <c r="AQ40" s="301">
        <v>-23816</v>
      </c>
      <c r="AR40" s="302">
        <v>-27.5</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807744</v>
      </c>
      <c r="AP41" s="300">
        <v>7123</v>
      </c>
      <c r="AQ41" s="301">
        <v>9896</v>
      </c>
      <c r="AR41" s="302">
        <v>-28</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510</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511</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479</v>
      </c>
      <c r="AN49" s="1127" t="s">
        <v>512</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513</v>
      </c>
      <c r="AO50" s="317" t="s">
        <v>514</v>
      </c>
      <c r="AP50" s="318" t="s">
        <v>515</v>
      </c>
      <c r="AQ50" s="319" t="s">
        <v>516</v>
      </c>
      <c r="AR50" s="320" t="s">
        <v>517</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518</v>
      </c>
      <c r="AL51" s="313"/>
      <c r="AM51" s="321">
        <v>4085925</v>
      </c>
      <c r="AN51" s="322">
        <v>36413</v>
      </c>
      <c r="AO51" s="323">
        <v>12.3</v>
      </c>
      <c r="AP51" s="324">
        <v>72756</v>
      </c>
      <c r="AQ51" s="325">
        <v>1</v>
      </c>
      <c r="AR51" s="326">
        <v>11.3</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519</v>
      </c>
      <c r="AM52" s="329">
        <v>3482104</v>
      </c>
      <c r="AN52" s="330">
        <v>31032</v>
      </c>
      <c r="AO52" s="331">
        <v>25.5</v>
      </c>
      <c r="AP52" s="332">
        <v>32117</v>
      </c>
      <c r="AQ52" s="333">
        <v>-5.9</v>
      </c>
      <c r="AR52" s="334">
        <v>31.4</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520</v>
      </c>
      <c r="AL53" s="313"/>
      <c r="AM53" s="321">
        <v>3079511</v>
      </c>
      <c r="AN53" s="322">
        <v>27393</v>
      </c>
      <c r="AO53" s="323">
        <v>-24.8</v>
      </c>
      <c r="AP53" s="324">
        <v>43955</v>
      </c>
      <c r="AQ53" s="325">
        <v>-39.6</v>
      </c>
      <c r="AR53" s="326">
        <v>14.8</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519</v>
      </c>
      <c r="AM54" s="329">
        <v>2432262</v>
      </c>
      <c r="AN54" s="330">
        <v>21635</v>
      </c>
      <c r="AO54" s="331">
        <v>-30.3</v>
      </c>
      <c r="AP54" s="332">
        <v>21318</v>
      </c>
      <c r="AQ54" s="333">
        <v>-33.6</v>
      </c>
      <c r="AR54" s="334">
        <v>3.3</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521</v>
      </c>
      <c r="AL55" s="313"/>
      <c r="AM55" s="321">
        <v>4911062</v>
      </c>
      <c r="AN55" s="322">
        <v>43523</v>
      </c>
      <c r="AO55" s="323">
        <v>58.9</v>
      </c>
      <c r="AP55" s="324">
        <v>41921</v>
      </c>
      <c r="AQ55" s="325">
        <v>-4.5999999999999996</v>
      </c>
      <c r="AR55" s="326">
        <v>63.5</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519</v>
      </c>
      <c r="AM56" s="329">
        <v>3942933</v>
      </c>
      <c r="AN56" s="330">
        <v>34943</v>
      </c>
      <c r="AO56" s="331">
        <v>61.5</v>
      </c>
      <c r="AP56" s="332">
        <v>21655</v>
      </c>
      <c r="AQ56" s="333">
        <v>1.6</v>
      </c>
      <c r="AR56" s="334">
        <v>59.9</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522</v>
      </c>
      <c r="AL57" s="313"/>
      <c r="AM57" s="321">
        <v>3464814</v>
      </c>
      <c r="AN57" s="322">
        <v>30623</v>
      </c>
      <c r="AO57" s="323">
        <v>-29.6</v>
      </c>
      <c r="AP57" s="324">
        <v>44585</v>
      </c>
      <c r="AQ57" s="325">
        <v>6.4</v>
      </c>
      <c r="AR57" s="326">
        <v>-36</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519</v>
      </c>
      <c r="AM58" s="329">
        <v>2523016</v>
      </c>
      <c r="AN58" s="330">
        <v>22299</v>
      </c>
      <c r="AO58" s="331">
        <v>-36.200000000000003</v>
      </c>
      <c r="AP58" s="332">
        <v>23077</v>
      </c>
      <c r="AQ58" s="333">
        <v>6.6</v>
      </c>
      <c r="AR58" s="334">
        <v>-42.8</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523</v>
      </c>
      <c r="AL59" s="313"/>
      <c r="AM59" s="321">
        <v>3328357</v>
      </c>
      <c r="AN59" s="322">
        <v>29350</v>
      </c>
      <c r="AO59" s="323">
        <v>-4.2</v>
      </c>
      <c r="AP59" s="324">
        <v>49779</v>
      </c>
      <c r="AQ59" s="325">
        <v>11.6</v>
      </c>
      <c r="AR59" s="326">
        <v>-15.8</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519</v>
      </c>
      <c r="AM60" s="329">
        <v>2691188</v>
      </c>
      <c r="AN60" s="330">
        <v>23731</v>
      </c>
      <c r="AO60" s="331">
        <v>6.4</v>
      </c>
      <c r="AP60" s="332">
        <v>28921</v>
      </c>
      <c r="AQ60" s="333">
        <v>25.3</v>
      </c>
      <c r="AR60" s="334">
        <v>-18.899999999999999</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524</v>
      </c>
      <c r="AL61" s="335"/>
      <c r="AM61" s="336">
        <v>3773934</v>
      </c>
      <c r="AN61" s="337">
        <v>33460</v>
      </c>
      <c r="AO61" s="338">
        <v>2.5</v>
      </c>
      <c r="AP61" s="339">
        <v>50599</v>
      </c>
      <c r="AQ61" s="340">
        <v>-5</v>
      </c>
      <c r="AR61" s="326">
        <v>7.5</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519</v>
      </c>
      <c r="AM62" s="329">
        <v>3014301</v>
      </c>
      <c r="AN62" s="330">
        <v>26728</v>
      </c>
      <c r="AO62" s="331">
        <v>5.4</v>
      </c>
      <c r="AP62" s="332">
        <v>25418</v>
      </c>
      <c r="AQ62" s="333">
        <v>-1.2</v>
      </c>
      <c r="AR62" s="334">
        <v>6.6</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VLDd0ognMv5QdywD4w0/Opl1wdgPVUW7aB/5FCFBEG6iG0EdtSKoXwHNOeDNchbOaaEgKg4lyVt3nAJvTxHZww==" saltValue="2Twz/fpoprAVAmgY7U1n+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476</v>
      </c>
    </row>
    <row r="121" spans="125:125" ht="13.5" hidden="1" customHeight="1" x14ac:dyDescent="0.15">
      <c r="DU121" s="247"/>
    </row>
  </sheetData>
  <sheetProtection algorithmName="SHA-512" hashValue="V1KxX4NZDjZdt+UWZZiNNERt7NUcCD/kJGJy73q9gqQ8DyVDxaW/fNTOxqA2A3edId6plihxSQ7RTJr2U2xDoQ==" saltValue="0wVU5Lp4WHhYLhG2A03Np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476</v>
      </c>
    </row>
  </sheetData>
  <sheetProtection algorithmName="SHA-512" hashValue="ElVWpwgub77J+3V+fqEali9f6kqYVt1Af5UwlAOVNB8ZpzIsK5LVDLhvlWOK3xhR5OfNodTLK2vUVqIq+DM9yQ==" saltValue="3CZSiAAazvkeOUxVeNOh5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15">
      <c r="B47" s="10"/>
      <c r="C47" s="1139" t="s">
        <v>3</v>
      </c>
      <c r="D47" s="1139"/>
      <c r="E47" s="1140"/>
      <c r="F47" s="11">
        <v>19.82</v>
      </c>
      <c r="G47" s="12">
        <v>20.03</v>
      </c>
      <c r="H47" s="12">
        <v>23.87</v>
      </c>
      <c r="I47" s="12">
        <v>21.71</v>
      </c>
      <c r="J47" s="13">
        <v>19.32</v>
      </c>
    </row>
    <row r="48" spans="2:10" ht="57.75" customHeight="1" x14ac:dyDescent="0.15">
      <c r="B48" s="14"/>
      <c r="C48" s="1141" t="s">
        <v>4</v>
      </c>
      <c r="D48" s="1141"/>
      <c r="E48" s="1142"/>
      <c r="F48" s="15">
        <v>3.82</v>
      </c>
      <c r="G48" s="16">
        <v>6.76</v>
      </c>
      <c r="H48" s="16">
        <v>4.08</v>
      </c>
      <c r="I48" s="16">
        <v>3.51</v>
      </c>
      <c r="J48" s="17">
        <v>4.2300000000000004</v>
      </c>
    </row>
    <row r="49" spans="2:10" ht="57.75" customHeight="1" thickBot="1" x14ac:dyDescent="0.2">
      <c r="B49" s="18"/>
      <c r="C49" s="1143" t="s">
        <v>5</v>
      </c>
      <c r="D49" s="1143"/>
      <c r="E49" s="1144"/>
      <c r="F49" s="19">
        <v>0.56999999999999995</v>
      </c>
      <c r="G49" s="20">
        <v>3.2</v>
      </c>
      <c r="H49" s="20" t="s">
        <v>531</v>
      </c>
      <c r="I49" s="20" t="s">
        <v>532</v>
      </c>
      <c r="J49" s="21" t="s">
        <v>533</v>
      </c>
    </row>
    <row r="50" spans="2:10" x14ac:dyDescent="0.15"/>
  </sheetData>
  <sheetProtection algorithmName="SHA-512" hashValue="4tXLeutNABCJ+xhoMv54K+X50SwVb0PMWrnPDFw4gBHzmF1ysN1Tj7y+aywpoHqEtw9OdRx2dVKmuvD8W4l5og==" saltValue="7t37PZwf7GPPaX/Rq3FZa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dcterms:created xsi:type="dcterms:W3CDTF">2026-02-23T05:29:49Z</dcterms:created>
  <dcterms:modified xsi:type="dcterms:W3CDTF">2026-03-12T08:14:16Z</dcterms:modified>
  <cp:category/>
</cp:coreProperties>
</file>