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hidePivotFieldList="1" defaultThemeVersion="166925"/>
  <mc:AlternateContent xmlns:mc="http://schemas.openxmlformats.org/markup-compatibility/2006">
    <mc:Choice Requires="x15">
      <x15ac:absPath xmlns:x15ac="http://schemas.microsoft.com/office/spreadsheetml/2010/11/ac" url="C:\Users\001681\Desktop\"/>
    </mc:Choice>
  </mc:AlternateContent>
  <xr:revisionPtr revIDLastSave="0" documentId="13_ncr:1_{61EAA743-EDD3-4555-ACDB-15ECF6A2C48B}" xr6:coauthVersionLast="47" xr6:coauthVersionMax="47" xr10:uidLastSave="{00000000-0000-0000-0000-000000000000}"/>
  <bookViews>
    <workbookView xWindow="-120" yWindow="-120" windowWidth="20730" windowHeight="11160" firstSheet="1" activeTab="1" xr2:uid="{5083C585-9208-450E-B2EF-7228EE709B77}"/>
  </bookViews>
  <sheets>
    <sheet name="リスト" sheetId="3" state="hidden" r:id="rId1"/>
    <sheet name="1" sheetId="42" r:id="rId2"/>
    <sheet name="記入例" sheetId="370" r:id="rId3"/>
  </sheets>
  <definedNames>
    <definedName name="_xlnm._FilterDatabase" localSheetId="1" hidden="1">'1'!$T$33:$T$34</definedName>
    <definedName name="_xlnm._FilterDatabase" localSheetId="2" hidden="1">記入例!$T$33:$T$34</definedName>
    <definedName name="_xlnm.Print_Area" localSheetId="1">'1'!$A$1:$O$154</definedName>
    <definedName name="_xlnm.Print_Area" localSheetId="2">記入例!$A$1:$O$154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34" i="42" l="1"/>
  <c r="M35" i="42"/>
  <c r="M36" i="42"/>
  <c r="M37" i="42"/>
  <c r="M38" i="42"/>
  <c r="M39" i="42"/>
  <c r="M33" i="42"/>
  <c r="K139" i="370"/>
  <c r="Q127" i="370"/>
  <c r="G127" i="370"/>
  <c r="P127" i="370" s="1"/>
  <c r="E127" i="370"/>
  <c r="D127" i="370"/>
  <c r="C127" i="370"/>
  <c r="E126" i="370"/>
  <c r="D126" i="370"/>
  <c r="C126" i="370"/>
  <c r="G125" i="370"/>
  <c r="P125" i="370" s="1"/>
  <c r="E125" i="370"/>
  <c r="D125" i="370"/>
  <c r="C125" i="370"/>
  <c r="G124" i="370"/>
  <c r="P124" i="370" s="1"/>
  <c r="E124" i="370"/>
  <c r="D124" i="370"/>
  <c r="C124" i="370"/>
  <c r="Q123" i="370"/>
  <c r="G123" i="370"/>
  <c r="P123" i="370" s="1"/>
  <c r="F123" i="370"/>
  <c r="E123" i="370"/>
  <c r="R123" i="370" s="1"/>
  <c r="D123" i="370"/>
  <c r="C123" i="370"/>
  <c r="E122" i="370"/>
  <c r="E128" i="370" s="1"/>
  <c r="D122" i="370"/>
  <c r="D128" i="370" s="1"/>
  <c r="C122" i="370"/>
  <c r="Q121" i="370"/>
  <c r="F121" i="370"/>
  <c r="E121" i="370"/>
  <c r="D121" i="370"/>
  <c r="R121" i="370" s="1"/>
  <c r="C121" i="370"/>
  <c r="Q120" i="370"/>
  <c r="G120" i="370"/>
  <c r="P120" i="370" s="1"/>
  <c r="F120" i="370"/>
  <c r="E120" i="370"/>
  <c r="R120" i="370" s="1"/>
  <c r="D120" i="370"/>
  <c r="C120" i="370"/>
  <c r="O117" i="370"/>
  <c r="F127" i="370" s="1"/>
  <c r="N117" i="370"/>
  <c r="M117" i="370"/>
  <c r="L117" i="370"/>
  <c r="R116" i="370"/>
  <c r="Q116" i="370"/>
  <c r="P116" i="370"/>
  <c r="O116" i="370"/>
  <c r="R115" i="370"/>
  <c r="Q115" i="370"/>
  <c r="P115" i="370"/>
  <c r="O115" i="370"/>
  <c r="R114" i="370"/>
  <c r="Q114" i="370"/>
  <c r="P114" i="370"/>
  <c r="O114" i="370"/>
  <c r="R113" i="370"/>
  <c r="Q113" i="370"/>
  <c r="P113" i="370"/>
  <c r="O113" i="370"/>
  <c r="R112" i="370"/>
  <c r="Q112" i="370"/>
  <c r="P112" i="370"/>
  <c r="O112" i="370"/>
  <c r="R111" i="370"/>
  <c r="Q111" i="370"/>
  <c r="P111" i="370"/>
  <c r="O111" i="370"/>
  <c r="R110" i="370"/>
  <c r="Q110" i="370"/>
  <c r="P110" i="370"/>
  <c r="O110" i="370"/>
  <c r="O106" i="370"/>
  <c r="F126" i="370" s="1"/>
  <c r="N106" i="370"/>
  <c r="M106" i="370"/>
  <c r="L106" i="370"/>
  <c r="R105" i="370"/>
  <c r="Q105" i="370"/>
  <c r="P105" i="370"/>
  <c r="O105" i="370"/>
  <c r="R104" i="370"/>
  <c r="Q104" i="370"/>
  <c r="P104" i="370"/>
  <c r="O104" i="370"/>
  <c r="R103" i="370"/>
  <c r="Q103" i="370"/>
  <c r="P103" i="370"/>
  <c r="O103" i="370"/>
  <c r="R102" i="370"/>
  <c r="Q102" i="370"/>
  <c r="P102" i="370"/>
  <c r="O102" i="370"/>
  <c r="R101" i="370"/>
  <c r="Q101" i="370"/>
  <c r="P101" i="370"/>
  <c r="O101" i="370"/>
  <c r="R100" i="370"/>
  <c r="Q100" i="370"/>
  <c r="P100" i="370"/>
  <c r="O100" i="370"/>
  <c r="R99" i="370"/>
  <c r="Q99" i="370"/>
  <c r="P99" i="370"/>
  <c r="O99" i="370"/>
  <c r="O95" i="370"/>
  <c r="F125" i="370" s="1"/>
  <c r="N95" i="370"/>
  <c r="M95" i="370"/>
  <c r="L95" i="370"/>
  <c r="R94" i="370"/>
  <c r="Q94" i="370"/>
  <c r="P94" i="370"/>
  <c r="O94" i="370"/>
  <c r="R93" i="370"/>
  <c r="Q93" i="370"/>
  <c r="P93" i="370"/>
  <c r="O93" i="370"/>
  <c r="R92" i="370"/>
  <c r="Q92" i="370"/>
  <c r="P92" i="370"/>
  <c r="O92" i="370"/>
  <c r="R91" i="370"/>
  <c r="Q91" i="370"/>
  <c r="P91" i="370"/>
  <c r="O91" i="370"/>
  <c r="R90" i="370"/>
  <c r="Q90" i="370"/>
  <c r="P90" i="370"/>
  <c r="O90" i="370"/>
  <c r="R89" i="370"/>
  <c r="Q89" i="370"/>
  <c r="P89" i="370"/>
  <c r="O89" i="370"/>
  <c r="R88" i="370"/>
  <c r="Q88" i="370"/>
  <c r="P88" i="370"/>
  <c r="O88" i="370"/>
  <c r="O84" i="370"/>
  <c r="F124" i="370" s="1"/>
  <c r="N84" i="370"/>
  <c r="M84" i="370"/>
  <c r="L84" i="370"/>
  <c r="R83" i="370"/>
  <c r="O83" i="370"/>
  <c r="R82" i="370"/>
  <c r="O82" i="370"/>
  <c r="R81" i="370"/>
  <c r="O81" i="370"/>
  <c r="R80" i="370"/>
  <c r="O80" i="370"/>
  <c r="R79" i="370"/>
  <c r="O79" i="370"/>
  <c r="R78" i="370"/>
  <c r="O78" i="370"/>
  <c r="R77" i="370"/>
  <c r="O77" i="370"/>
  <c r="O73" i="370"/>
  <c r="N73" i="370"/>
  <c r="M73" i="370"/>
  <c r="L73" i="370"/>
  <c r="R72" i="370"/>
  <c r="Q72" i="370"/>
  <c r="P72" i="370"/>
  <c r="O72" i="370"/>
  <c r="R71" i="370"/>
  <c r="Q71" i="370"/>
  <c r="P71" i="370"/>
  <c r="O71" i="370"/>
  <c r="R70" i="370"/>
  <c r="Q70" i="370"/>
  <c r="P70" i="370"/>
  <c r="O70" i="370"/>
  <c r="R69" i="370"/>
  <c r="Q69" i="370"/>
  <c r="P69" i="370"/>
  <c r="O69" i="370"/>
  <c r="R68" i="370"/>
  <c r="Q68" i="370"/>
  <c r="P68" i="370"/>
  <c r="O68" i="370"/>
  <c r="R67" i="370"/>
  <c r="Q67" i="370"/>
  <c r="P67" i="370"/>
  <c r="O67" i="370"/>
  <c r="R66" i="370"/>
  <c r="Q66" i="370"/>
  <c r="P66" i="370"/>
  <c r="O66" i="370"/>
  <c r="O62" i="370"/>
  <c r="F122" i="370" s="1"/>
  <c r="N62" i="370"/>
  <c r="M62" i="370"/>
  <c r="L62" i="370"/>
  <c r="R61" i="370"/>
  <c r="Q61" i="370"/>
  <c r="P61" i="370"/>
  <c r="O61" i="370"/>
  <c r="R60" i="370"/>
  <c r="Q60" i="370"/>
  <c r="P60" i="370"/>
  <c r="O60" i="370"/>
  <c r="R59" i="370"/>
  <c r="Q59" i="370"/>
  <c r="P59" i="370"/>
  <c r="O59" i="370"/>
  <c r="R58" i="370"/>
  <c r="Q58" i="370"/>
  <c r="P58" i="370"/>
  <c r="O58" i="370"/>
  <c r="R57" i="370"/>
  <c r="Q57" i="370"/>
  <c r="P57" i="370"/>
  <c r="O57" i="370"/>
  <c r="R56" i="370"/>
  <c r="Q56" i="370"/>
  <c r="P56" i="370"/>
  <c r="O56" i="370"/>
  <c r="R55" i="370"/>
  <c r="Q55" i="370"/>
  <c r="P55" i="370"/>
  <c r="O55" i="370"/>
  <c r="O51" i="370"/>
  <c r="N51" i="370"/>
  <c r="M51" i="370"/>
  <c r="L51" i="370"/>
  <c r="R50" i="370"/>
  <c r="Q50" i="370"/>
  <c r="P50" i="370"/>
  <c r="O50" i="370"/>
  <c r="R49" i="370"/>
  <c r="Q49" i="370"/>
  <c r="P49" i="370"/>
  <c r="O49" i="370"/>
  <c r="R48" i="370"/>
  <c r="Q48" i="370"/>
  <c r="P48" i="370"/>
  <c r="O48" i="370"/>
  <c r="R47" i="370"/>
  <c r="Q47" i="370"/>
  <c r="P47" i="370"/>
  <c r="O47" i="370"/>
  <c r="R46" i="370"/>
  <c r="Q46" i="370"/>
  <c r="P46" i="370"/>
  <c r="O46" i="370"/>
  <c r="R45" i="370"/>
  <c r="Q45" i="370"/>
  <c r="P45" i="370"/>
  <c r="O45" i="370"/>
  <c r="R44" i="370"/>
  <c r="Q44" i="370"/>
  <c r="P44" i="370"/>
  <c r="O44" i="370"/>
  <c r="O40" i="370"/>
  <c r="N40" i="370"/>
  <c r="M40" i="370"/>
  <c r="L40" i="370"/>
  <c r="R39" i="370"/>
  <c r="Q39" i="370"/>
  <c r="P39" i="370"/>
  <c r="O39" i="370"/>
  <c r="R38" i="370"/>
  <c r="Q38" i="370"/>
  <c r="P38" i="370"/>
  <c r="O38" i="370"/>
  <c r="R37" i="370"/>
  <c r="Q37" i="370"/>
  <c r="P37" i="370"/>
  <c r="O37" i="370"/>
  <c r="R36" i="370"/>
  <c r="Q36" i="370"/>
  <c r="P36" i="370"/>
  <c r="O36" i="370"/>
  <c r="R35" i="370"/>
  <c r="Q35" i="370"/>
  <c r="P35" i="370"/>
  <c r="O35" i="370"/>
  <c r="R34" i="370"/>
  <c r="Q34" i="370"/>
  <c r="P34" i="370"/>
  <c r="O34" i="370"/>
  <c r="R33" i="370"/>
  <c r="Q33" i="370"/>
  <c r="P33" i="370"/>
  <c r="O33" i="370"/>
  <c r="L27" i="370"/>
  <c r="K27" i="370"/>
  <c r="J27" i="370"/>
  <c r="H27" i="370"/>
  <c r="I27" i="370" s="1"/>
  <c r="G27" i="370"/>
  <c r="F27" i="370"/>
  <c r="K26" i="370"/>
  <c r="L26" i="370" s="1"/>
  <c r="J26" i="370"/>
  <c r="H26" i="370"/>
  <c r="I26" i="370" s="1"/>
  <c r="G26" i="370"/>
  <c r="F26" i="370"/>
  <c r="C26" i="370"/>
  <c r="K25" i="370"/>
  <c r="H25" i="370"/>
  <c r="K24" i="370"/>
  <c r="H24" i="370"/>
  <c r="K23" i="370"/>
  <c r="H23" i="370"/>
  <c r="K22" i="370"/>
  <c r="H22" i="370"/>
  <c r="K21" i="370"/>
  <c r="H21" i="370"/>
  <c r="K20" i="370"/>
  <c r="H20" i="370"/>
  <c r="K19" i="370"/>
  <c r="H19" i="370"/>
  <c r="K18" i="370"/>
  <c r="H18" i="370"/>
  <c r="K17" i="370"/>
  <c r="H17" i="370"/>
  <c r="K16" i="370"/>
  <c r="H16" i="370"/>
  <c r="K15" i="370"/>
  <c r="H15" i="370"/>
  <c r="K14" i="370"/>
  <c r="H14" i="370"/>
  <c r="K13" i="370"/>
  <c r="H13" i="370"/>
  <c r="K12" i="370"/>
  <c r="H12" i="370"/>
  <c r="K11" i="370"/>
  <c r="H11" i="370"/>
  <c r="F128" i="370" l="1"/>
  <c r="R122" i="370"/>
  <c r="R127" i="370"/>
  <c r="G128" i="370"/>
  <c r="R124" i="370"/>
  <c r="R125" i="370"/>
  <c r="R126" i="370"/>
  <c r="Q126" i="370"/>
  <c r="Q122" i="370"/>
  <c r="Q124" i="370"/>
  <c r="Q125" i="370"/>
  <c r="C128" i="370"/>
  <c r="Q128" i="370" s="1"/>
  <c r="P3" i="370" l="1"/>
  <c r="P4" i="370" s="1"/>
  <c r="P144" i="370"/>
  <c r="P128" i="370"/>
  <c r="R128" i="370"/>
  <c r="M45" i="42" l="1"/>
  <c r="M46" i="42"/>
  <c r="M47" i="42"/>
  <c r="M48" i="42"/>
  <c r="M49" i="42"/>
  <c r="M50" i="42"/>
  <c r="M44" i="42"/>
  <c r="M55" i="42"/>
  <c r="M56" i="42"/>
  <c r="M57" i="42"/>
  <c r="M58" i="42"/>
  <c r="M59" i="42"/>
  <c r="M60" i="42"/>
  <c r="M61" i="42"/>
  <c r="M67" i="42"/>
  <c r="M68" i="42"/>
  <c r="M69" i="42"/>
  <c r="M70" i="42"/>
  <c r="M71" i="42"/>
  <c r="M72" i="42"/>
  <c r="M66" i="42"/>
  <c r="M78" i="42"/>
  <c r="M79" i="42"/>
  <c r="M80" i="42"/>
  <c r="M81" i="42"/>
  <c r="M82" i="42"/>
  <c r="M83" i="42"/>
  <c r="M77" i="42"/>
  <c r="M89" i="42"/>
  <c r="M90" i="42"/>
  <c r="M91" i="42"/>
  <c r="M92" i="42"/>
  <c r="M93" i="42"/>
  <c r="M94" i="42"/>
  <c r="M88" i="42"/>
  <c r="M103" i="42"/>
  <c r="M100" i="42"/>
  <c r="M101" i="42"/>
  <c r="M102" i="42"/>
  <c r="M104" i="42"/>
  <c r="M105" i="42"/>
  <c r="M99" i="42"/>
  <c r="M111" i="42"/>
  <c r="M112" i="42"/>
  <c r="M113" i="42"/>
  <c r="M114" i="42"/>
  <c r="M115" i="42"/>
  <c r="M116" i="42"/>
  <c r="M110" i="42"/>
  <c r="R111" i="42"/>
  <c r="R112" i="42"/>
  <c r="R113" i="42"/>
  <c r="R114" i="42"/>
  <c r="R115" i="42"/>
  <c r="R116" i="42"/>
  <c r="Q111" i="42"/>
  <c r="Q112" i="42"/>
  <c r="Q113" i="42"/>
  <c r="Q114" i="42"/>
  <c r="Q115" i="42"/>
  <c r="Q116" i="42"/>
  <c r="P111" i="42"/>
  <c r="P112" i="42"/>
  <c r="P113" i="42"/>
  <c r="P114" i="42"/>
  <c r="P115" i="42"/>
  <c r="P116" i="42"/>
  <c r="R110" i="42"/>
  <c r="Q110" i="42"/>
  <c r="P110" i="42"/>
  <c r="R100" i="42"/>
  <c r="R101" i="42"/>
  <c r="R102" i="42"/>
  <c r="R103" i="42"/>
  <c r="R104" i="42"/>
  <c r="R105" i="42"/>
  <c r="Q100" i="42"/>
  <c r="Q101" i="42"/>
  <c r="Q102" i="42"/>
  <c r="Q103" i="42"/>
  <c r="Q104" i="42"/>
  <c r="Q105" i="42"/>
  <c r="P100" i="42"/>
  <c r="P101" i="42"/>
  <c r="P102" i="42"/>
  <c r="P103" i="42"/>
  <c r="P104" i="42"/>
  <c r="P105" i="42"/>
  <c r="R99" i="42"/>
  <c r="Q99" i="42"/>
  <c r="P99" i="42"/>
  <c r="R89" i="42"/>
  <c r="R90" i="42"/>
  <c r="R91" i="42"/>
  <c r="R92" i="42"/>
  <c r="R93" i="42"/>
  <c r="R94" i="42"/>
  <c r="Q89" i="42"/>
  <c r="Q90" i="42"/>
  <c r="Q91" i="42"/>
  <c r="Q92" i="42"/>
  <c r="Q93" i="42"/>
  <c r="Q94" i="42"/>
  <c r="P89" i="42"/>
  <c r="P90" i="42"/>
  <c r="P91" i="42"/>
  <c r="P92" i="42"/>
  <c r="P93" i="42"/>
  <c r="P94" i="42"/>
  <c r="R88" i="42"/>
  <c r="Q88" i="42"/>
  <c r="P88" i="42"/>
  <c r="R80" i="42"/>
  <c r="R81" i="42"/>
  <c r="R78" i="42"/>
  <c r="R79" i="42"/>
  <c r="R82" i="42"/>
  <c r="R83" i="42"/>
  <c r="R77" i="42"/>
  <c r="R66" i="42"/>
  <c r="R67" i="42"/>
  <c r="R68" i="42"/>
  <c r="R69" i="42"/>
  <c r="R70" i="42"/>
  <c r="R71" i="42"/>
  <c r="R72" i="42"/>
  <c r="Q67" i="42"/>
  <c r="Q68" i="42"/>
  <c r="Q69" i="42"/>
  <c r="Q70" i="42"/>
  <c r="Q71" i="42"/>
  <c r="Q72" i="42"/>
  <c r="Q66" i="42"/>
  <c r="P67" i="42"/>
  <c r="P68" i="42"/>
  <c r="P69" i="42"/>
  <c r="P70" i="42"/>
  <c r="P71" i="42"/>
  <c r="P72" i="42"/>
  <c r="R55" i="42"/>
  <c r="P66" i="42"/>
  <c r="J26" i="42" l="1"/>
  <c r="G26" i="42"/>
  <c r="J27" i="42"/>
  <c r="G27" i="42"/>
  <c r="F27" i="42"/>
  <c r="F26" i="42"/>
  <c r="K11" i="42"/>
  <c r="K12" i="42"/>
  <c r="K26" i="42" s="1"/>
  <c r="K13" i="42"/>
  <c r="K27" i="42" s="1"/>
  <c r="L27" i="42" s="1"/>
  <c r="K14" i="42"/>
  <c r="K15" i="42"/>
  <c r="K16" i="42"/>
  <c r="K17" i="42"/>
  <c r="K18" i="42"/>
  <c r="K19" i="42"/>
  <c r="K20" i="42"/>
  <c r="K21" i="42"/>
  <c r="K22" i="42"/>
  <c r="K23" i="42"/>
  <c r="K24" i="42"/>
  <c r="K25" i="42"/>
  <c r="K139" i="42"/>
  <c r="L26" i="42" l="1"/>
  <c r="R61" i="42"/>
  <c r="Q61" i="42"/>
  <c r="P61" i="42"/>
  <c r="R60" i="42"/>
  <c r="Q60" i="42"/>
  <c r="P60" i="42"/>
  <c r="R59" i="42"/>
  <c r="Q59" i="42"/>
  <c r="P59" i="42"/>
  <c r="R58" i="42"/>
  <c r="Q58" i="42"/>
  <c r="P58" i="42"/>
  <c r="R57" i="42"/>
  <c r="Q57" i="42"/>
  <c r="P57" i="42"/>
  <c r="R56" i="42"/>
  <c r="Q56" i="42"/>
  <c r="P56" i="42"/>
  <c r="Q55" i="42"/>
  <c r="P55" i="42"/>
  <c r="R50" i="42"/>
  <c r="Q50" i="42"/>
  <c r="P50" i="42"/>
  <c r="R49" i="42"/>
  <c r="Q49" i="42"/>
  <c r="P49" i="42"/>
  <c r="R48" i="42"/>
  <c r="Q48" i="42"/>
  <c r="P48" i="42"/>
  <c r="R47" i="42"/>
  <c r="Q47" i="42"/>
  <c r="P47" i="42"/>
  <c r="R46" i="42"/>
  <c r="Q46" i="42"/>
  <c r="P46" i="42"/>
  <c r="R45" i="42"/>
  <c r="Q45" i="42"/>
  <c r="P45" i="42"/>
  <c r="R44" i="42"/>
  <c r="Q44" i="42"/>
  <c r="P44" i="42"/>
  <c r="N117" i="42" l="1"/>
  <c r="E127" i="42" s="1"/>
  <c r="M117" i="42"/>
  <c r="D127" i="42" s="1"/>
  <c r="L117" i="42"/>
  <c r="O116" i="42"/>
  <c r="O115" i="42"/>
  <c r="O114" i="42"/>
  <c r="O113" i="42"/>
  <c r="O112" i="42"/>
  <c r="O111" i="42"/>
  <c r="O110" i="42"/>
  <c r="N106" i="42"/>
  <c r="E126" i="42" s="1"/>
  <c r="M106" i="42"/>
  <c r="D126" i="42" s="1"/>
  <c r="L106" i="42"/>
  <c r="O105" i="42"/>
  <c r="O104" i="42"/>
  <c r="O103" i="42"/>
  <c r="O102" i="42"/>
  <c r="O101" i="42"/>
  <c r="O100" i="42"/>
  <c r="O99" i="42"/>
  <c r="N95" i="42"/>
  <c r="E125" i="42" s="1"/>
  <c r="M95" i="42"/>
  <c r="D125" i="42" s="1"/>
  <c r="L95" i="42"/>
  <c r="C125" i="42" s="1"/>
  <c r="O94" i="42"/>
  <c r="O93" i="42"/>
  <c r="O92" i="42"/>
  <c r="O91" i="42"/>
  <c r="O90" i="42"/>
  <c r="O89" i="42"/>
  <c r="O88" i="42"/>
  <c r="N84" i="42"/>
  <c r="E124" i="42" s="1"/>
  <c r="M84" i="42"/>
  <c r="D124" i="42" s="1"/>
  <c r="L84" i="42"/>
  <c r="C124" i="42" s="1"/>
  <c r="O83" i="42"/>
  <c r="O82" i="42"/>
  <c r="O81" i="42"/>
  <c r="O80" i="42"/>
  <c r="O79" i="42"/>
  <c r="O78" i="42"/>
  <c r="O77" i="42"/>
  <c r="N73" i="42"/>
  <c r="E123" i="42" s="1"/>
  <c r="M73" i="42"/>
  <c r="D123" i="42" s="1"/>
  <c r="L73" i="42"/>
  <c r="C123" i="42" s="1"/>
  <c r="O72" i="42"/>
  <c r="O71" i="42"/>
  <c r="O70" i="42"/>
  <c r="O69" i="42"/>
  <c r="O68" i="42"/>
  <c r="O67" i="42"/>
  <c r="O66" i="42"/>
  <c r="N62" i="42"/>
  <c r="E122" i="42" s="1"/>
  <c r="M62" i="42"/>
  <c r="D122" i="42" s="1"/>
  <c r="L62" i="42"/>
  <c r="C122" i="42" s="1"/>
  <c r="O61" i="42"/>
  <c r="O60" i="42"/>
  <c r="O59" i="42"/>
  <c r="O58" i="42"/>
  <c r="O57" i="42"/>
  <c r="O56" i="42"/>
  <c r="O55" i="42"/>
  <c r="N51" i="42"/>
  <c r="E121" i="42" s="1"/>
  <c r="M51" i="42"/>
  <c r="D121" i="42" s="1"/>
  <c r="L51" i="42"/>
  <c r="O50" i="42"/>
  <c r="O49" i="42"/>
  <c r="O48" i="42"/>
  <c r="O47" i="42"/>
  <c r="O46" i="42"/>
  <c r="O45" i="42"/>
  <c r="O44" i="42"/>
  <c r="R34" i="42"/>
  <c r="R35" i="42"/>
  <c r="R36" i="42"/>
  <c r="R37" i="42"/>
  <c r="R38" i="42"/>
  <c r="R39" i="42"/>
  <c r="R33" i="42"/>
  <c r="Q34" i="42"/>
  <c r="Q35" i="42"/>
  <c r="Q36" i="42"/>
  <c r="Q37" i="42"/>
  <c r="Q38" i="42"/>
  <c r="Q39" i="42"/>
  <c r="Q33" i="42"/>
  <c r="P39" i="42"/>
  <c r="P38" i="42"/>
  <c r="P37" i="42"/>
  <c r="P36" i="42"/>
  <c r="P35" i="42"/>
  <c r="P34" i="42"/>
  <c r="P33" i="42"/>
  <c r="Q122" i="42" l="1"/>
  <c r="Q123" i="42"/>
  <c r="Q125" i="42"/>
  <c r="O117" i="42"/>
  <c r="F127" i="42" s="1"/>
  <c r="O95" i="42"/>
  <c r="F125" i="42" s="1"/>
  <c r="R125" i="42" s="1"/>
  <c r="O106" i="42"/>
  <c r="F126" i="42" s="1"/>
  <c r="G123" i="42"/>
  <c r="P123" i="42" s="1"/>
  <c r="O62" i="42"/>
  <c r="F122" i="42" s="1"/>
  <c r="R122" i="42" s="1"/>
  <c r="G125" i="42"/>
  <c r="P125" i="42" s="1"/>
  <c r="G127" i="42"/>
  <c r="P127" i="42" s="1"/>
  <c r="G124" i="42"/>
  <c r="P124" i="42" s="1"/>
  <c r="Q124" i="42"/>
  <c r="O51" i="42"/>
  <c r="F121" i="42" s="1"/>
  <c r="R121" i="42" s="1"/>
  <c r="O73" i="42"/>
  <c r="F123" i="42" s="1"/>
  <c r="R123" i="42" s="1"/>
  <c r="O84" i="42"/>
  <c r="F124" i="42" s="1"/>
  <c r="R124" i="42" s="1"/>
  <c r="C127" i="42"/>
  <c r="Q127" i="42" s="1"/>
  <c r="C126" i="42"/>
  <c r="C121" i="42"/>
  <c r="Q121" i="42" s="1"/>
  <c r="R127" i="42" l="1"/>
  <c r="R126" i="42"/>
  <c r="Q126" i="42"/>
  <c r="O34" i="42"/>
  <c r="O35" i="42"/>
  <c r="O36" i="42"/>
  <c r="O37" i="42"/>
  <c r="O38" i="42"/>
  <c r="O39" i="42"/>
  <c r="O33" i="42"/>
  <c r="M40" i="42"/>
  <c r="D120" i="42" s="1"/>
  <c r="Q120" i="42" s="1"/>
  <c r="N40" i="42"/>
  <c r="E120" i="42" s="1"/>
  <c r="L40" i="42"/>
  <c r="C120" i="42" s="1"/>
  <c r="H12" i="42"/>
  <c r="H13" i="42"/>
  <c r="H27" i="42" s="1"/>
  <c r="I27" i="42" s="1"/>
  <c r="H14" i="42"/>
  <c r="H15" i="42"/>
  <c r="H16" i="42"/>
  <c r="H17" i="42"/>
  <c r="H18" i="42"/>
  <c r="H19" i="42"/>
  <c r="H20" i="42"/>
  <c r="H21" i="42"/>
  <c r="H22" i="42"/>
  <c r="H23" i="42"/>
  <c r="H24" i="42"/>
  <c r="H25" i="42"/>
  <c r="H11" i="42"/>
  <c r="C26" i="42"/>
  <c r="H26" i="42" l="1"/>
  <c r="I26" i="42" s="1"/>
  <c r="C128" i="42"/>
  <c r="P144" i="42" s="1"/>
  <c r="O40" i="42"/>
  <c r="F120" i="42" s="1"/>
  <c r="F128" i="42" s="1"/>
  <c r="E128" i="42"/>
  <c r="R120" i="42" l="1"/>
  <c r="D128" i="42"/>
  <c r="G120" i="42"/>
  <c r="P120" i="42" s="1"/>
  <c r="R128" i="42" l="1"/>
  <c r="Q128" i="42"/>
  <c r="G128" i="42"/>
  <c r="P128" i="42" s="1"/>
  <c r="P3" i="42" s="1"/>
  <c r="P4" i="42" l="1"/>
</calcChain>
</file>

<file path=xl/sharedStrings.xml><?xml version="1.0" encoding="utf-8"?>
<sst xmlns="http://schemas.openxmlformats.org/spreadsheetml/2006/main" count="1047" uniqueCount="226">
  <si>
    <t>合計</t>
  </si>
  <si>
    <t>□</t>
  </si>
  <si>
    <t>チェック欄</t>
  </si>
  <si>
    <t>項目</t>
  </si>
  <si>
    <t>添付資料</t>
  </si>
  <si>
    <t>必須</t>
  </si>
  <si>
    <t>主な品目</t>
    <rPh sb="0" eb="1">
      <t>オモ</t>
    </rPh>
    <rPh sb="2" eb="4">
      <t>ヒンモク</t>
    </rPh>
    <phoneticPr fontId="2"/>
  </si>
  <si>
    <t>ヒートポンプ</t>
    <phoneticPr fontId="2"/>
  </si>
  <si>
    <t>新規</t>
    <rPh sb="0" eb="2">
      <t>シンキ</t>
    </rPh>
    <phoneticPr fontId="2"/>
  </si>
  <si>
    <t>更新</t>
    <rPh sb="0" eb="2">
      <t>コウシン</t>
    </rPh>
    <phoneticPr fontId="2"/>
  </si>
  <si>
    <t>被覆資材</t>
    <rPh sb="0" eb="4">
      <t>ヒフクシザイ</t>
    </rPh>
    <phoneticPr fontId="2"/>
  </si>
  <si>
    <t>種苗</t>
    <rPh sb="0" eb="2">
      <t>シュビョウ</t>
    </rPh>
    <phoneticPr fontId="2"/>
  </si>
  <si>
    <t>その他</t>
    <rPh sb="2" eb="3">
      <t>タ</t>
    </rPh>
    <phoneticPr fontId="2"/>
  </si>
  <si>
    <t>計</t>
    <rPh sb="0" eb="1">
      <t>ケイ</t>
    </rPh>
    <phoneticPr fontId="2"/>
  </si>
  <si>
    <t>数量</t>
    <rPh sb="0" eb="2">
      <t>スウリョウ</t>
    </rPh>
    <phoneticPr fontId="2"/>
  </si>
  <si>
    <t>－</t>
    <phoneticPr fontId="2"/>
  </si>
  <si>
    <t>備考</t>
    <rPh sb="0" eb="2">
      <t>ビコウ</t>
    </rPh>
    <phoneticPr fontId="2"/>
  </si>
  <si>
    <t>機能向上</t>
    <rPh sb="0" eb="4">
      <t>キノウコウジョウ</t>
    </rPh>
    <phoneticPr fontId="2"/>
  </si>
  <si>
    <t>耐用年数</t>
    <rPh sb="0" eb="2">
      <t>タイヨウ</t>
    </rPh>
    <rPh sb="2" eb="4">
      <t>ネンスウ</t>
    </rPh>
    <phoneticPr fontId="2"/>
  </si>
  <si>
    <t>実績報告</t>
    <rPh sb="0" eb="2">
      <t>ジッセキ</t>
    </rPh>
    <rPh sb="2" eb="4">
      <t>ホウコク</t>
    </rPh>
    <phoneticPr fontId="2"/>
  </si>
  <si>
    <t>必須</t>
    <phoneticPr fontId="2"/>
  </si>
  <si>
    <t>必須（参考見積１者）</t>
    <rPh sb="3" eb="5">
      <t>サンコウ</t>
    </rPh>
    <rPh sb="5" eb="7">
      <t>ミツモリ</t>
    </rPh>
    <rPh sb="8" eb="9">
      <t>シャ</t>
    </rPh>
    <phoneticPr fontId="2"/>
  </si>
  <si>
    <t>見積書</t>
    <phoneticPr fontId="2"/>
  </si>
  <si>
    <t>（リースの場合）契約書</t>
    <rPh sb="5" eb="7">
      <t>バアイ</t>
    </rPh>
    <rPh sb="8" eb="11">
      <t>ケイヤクショ</t>
    </rPh>
    <phoneticPr fontId="2"/>
  </si>
  <si>
    <t>納品書・領収書</t>
    <rPh sb="0" eb="3">
      <t>ノウヒンショ</t>
    </rPh>
    <rPh sb="4" eb="7">
      <t>リョウシュウショ</t>
    </rPh>
    <phoneticPr fontId="2"/>
  </si>
  <si>
    <t>リース会社との契約書</t>
    <phoneticPr fontId="2"/>
  </si>
  <si>
    <t>施設被覆（多重、内張）</t>
    <rPh sb="0" eb="4">
      <t>シセツヒフク</t>
    </rPh>
    <rPh sb="5" eb="7">
      <t>タジュウ</t>
    </rPh>
    <rPh sb="8" eb="10">
      <t>ウチバリ</t>
    </rPh>
    <phoneticPr fontId="2"/>
  </si>
  <si>
    <t>使用年数/耐用年数</t>
    <rPh sb="0" eb="4">
      <t>シヨウネンスウ</t>
    </rPh>
    <rPh sb="5" eb="9">
      <t>タイヨウネンスウ</t>
    </rPh>
    <phoneticPr fontId="2"/>
  </si>
  <si>
    <t>現在の機器・資材等</t>
    <rPh sb="0" eb="2">
      <t>ゲンザイ</t>
    </rPh>
    <rPh sb="3" eb="5">
      <t>キキ</t>
    </rPh>
    <rPh sb="6" eb="8">
      <t>シザイ</t>
    </rPh>
    <rPh sb="8" eb="9">
      <t>ナド</t>
    </rPh>
    <phoneticPr fontId="2"/>
  </si>
  <si>
    <t>住所</t>
    <rPh sb="0" eb="2">
      <t>ジュウショ</t>
    </rPh>
    <phoneticPr fontId="2"/>
  </si>
  <si>
    <t>氏名</t>
    <rPh sb="0" eb="2">
      <t>シメイ</t>
    </rPh>
    <phoneticPr fontId="2"/>
  </si>
  <si>
    <t>連絡先(TEL)</t>
    <rPh sb="0" eb="3">
      <t>レンラクサキ</t>
    </rPh>
    <phoneticPr fontId="2"/>
  </si>
  <si>
    <t>事業実施主体名</t>
    <rPh sb="0" eb="7">
      <t>ジギョウジッシシュタイメイ</t>
    </rPh>
    <phoneticPr fontId="2"/>
  </si>
  <si>
    <t>ガラス</t>
    <phoneticPr fontId="2"/>
  </si>
  <si>
    <t>外張（選択）</t>
    <rPh sb="0" eb="2">
      <t>ソトバ</t>
    </rPh>
    <rPh sb="3" eb="5">
      <t>センタク</t>
    </rPh>
    <phoneticPr fontId="2"/>
  </si>
  <si>
    <t>対象区分</t>
    <rPh sb="0" eb="4">
      <t>タイショウクブン</t>
    </rPh>
    <phoneticPr fontId="2"/>
  </si>
  <si>
    <t>新規・更新</t>
    <rPh sb="0" eb="2">
      <t>シンキ</t>
    </rPh>
    <rPh sb="3" eb="5">
      <t>コウシン</t>
    </rPh>
    <phoneticPr fontId="2"/>
  </si>
  <si>
    <t>農サクビ</t>
  </si>
  <si>
    <t>農ＰＯ</t>
  </si>
  <si>
    <t>フッ素フィルム</t>
  </si>
  <si>
    <t>硬質プラスチック板</t>
  </si>
  <si>
    <t>ﾎﾟﾘｴﾁﾚﾝﾌｨﾙﾑ</t>
    <phoneticPr fontId="2"/>
  </si>
  <si>
    <t>ﾎﾟﾘｴｽﾃﾙﾌｨﾙﾑ</t>
    <phoneticPr fontId="2"/>
  </si>
  <si>
    <t>ﾌｨﾙﾑ状ﾎﾟﾘｶｰﾎﾞﾈｲﾄ</t>
    <phoneticPr fontId="2"/>
  </si>
  <si>
    <t>農ビ(塩化ﾋﾞﾆﾙﾌｨﾙﾑ)</t>
    <rPh sb="0" eb="1">
      <t>ノウ</t>
    </rPh>
    <phoneticPr fontId="2"/>
  </si>
  <si>
    <t>更新の場合</t>
    <rPh sb="0" eb="2">
      <t>コウシン</t>
    </rPh>
    <rPh sb="3" eb="5">
      <t>バアイ</t>
    </rPh>
    <phoneticPr fontId="2"/>
  </si>
  <si>
    <t>1層カーテン</t>
    <rPh sb="1" eb="2">
      <t>ソウ</t>
    </rPh>
    <phoneticPr fontId="2"/>
  </si>
  <si>
    <t>2層カーテン</t>
    <rPh sb="1" eb="2">
      <t>ソウ</t>
    </rPh>
    <phoneticPr fontId="2"/>
  </si>
  <si>
    <t>3層カーテン</t>
    <rPh sb="1" eb="2">
      <t>ソウ</t>
    </rPh>
    <phoneticPr fontId="2"/>
  </si>
  <si>
    <t>固定2重被覆</t>
    <rPh sb="0" eb="2">
      <t>コテイ</t>
    </rPh>
    <rPh sb="3" eb="4">
      <t>ジュウ</t>
    </rPh>
    <rPh sb="4" eb="6">
      <t>ヒフク</t>
    </rPh>
    <phoneticPr fontId="2"/>
  </si>
  <si>
    <t>空気膜2重被覆</t>
    <rPh sb="0" eb="3">
      <t>クウキマク</t>
    </rPh>
    <rPh sb="4" eb="5">
      <t>ジュウ</t>
    </rPh>
    <rPh sb="5" eb="7">
      <t>ヒフク</t>
    </rPh>
    <phoneticPr fontId="2"/>
  </si>
  <si>
    <t>なし</t>
    <phoneticPr fontId="2"/>
  </si>
  <si>
    <t>その他</t>
    <rPh sb="2" eb="3">
      <t>タ</t>
    </rPh>
    <phoneticPr fontId="2"/>
  </si>
  <si>
    <t>☑</t>
    <phoneticPr fontId="2"/>
  </si>
  <si>
    <t>追加</t>
    <rPh sb="0" eb="2">
      <t>ツイカ</t>
    </rPh>
    <phoneticPr fontId="2"/>
  </si>
  <si>
    <r>
      <t>本申請にあたっては、下記内容を了承したものとみなします。内容を確認し、</t>
    </r>
    <r>
      <rPr>
        <b/>
        <sz val="11"/>
        <color theme="1"/>
        <rFont val="ＭＳ Ｐゴシック"/>
        <family val="3"/>
        <charset val="128"/>
      </rPr>
      <t>すべてにチェック☑</t>
    </r>
    <r>
      <rPr>
        <sz val="11"/>
        <color theme="1"/>
        <rFont val="ＭＳ Ｐゴシック"/>
        <family val="2"/>
        <charset val="128"/>
      </rPr>
      <t>のうえ、提出してください（一つでもチェックのない項目がある場合は申請等はできません。）</t>
    </r>
    <rPh sb="31" eb="33">
      <t>カクニン</t>
    </rPh>
    <rPh sb="57" eb="58">
      <t>ヒト</t>
    </rPh>
    <rPh sb="68" eb="70">
      <t>コウモク</t>
    </rPh>
    <rPh sb="73" eb="75">
      <t>バアイ</t>
    </rPh>
    <rPh sb="76" eb="78">
      <t>シンセイ</t>
    </rPh>
    <rPh sb="78" eb="79">
      <t>ナド</t>
    </rPh>
    <phoneticPr fontId="2"/>
  </si>
  <si>
    <t>チェック欄</t>
    <rPh sb="4" eb="5">
      <t>ラン</t>
    </rPh>
    <phoneticPr fontId="2"/>
  </si>
  <si>
    <t>加温機器</t>
    <rPh sb="0" eb="4">
      <t>カオンキキ</t>
    </rPh>
    <phoneticPr fontId="2"/>
  </si>
  <si>
    <t>重油暖房</t>
    <rPh sb="0" eb="4">
      <t>ジュウユダンボウ</t>
    </rPh>
    <phoneticPr fontId="2"/>
  </si>
  <si>
    <t>灯油暖房</t>
    <rPh sb="0" eb="4">
      <t>トウユダンボウ</t>
    </rPh>
    <phoneticPr fontId="2"/>
  </si>
  <si>
    <t>ヒートポンプ</t>
  </si>
  <si>
    <t>ヒートポンプ</t>
    <phoneticPr fontId="2"/>
  </si>
  <si>
    <t>省エネ機器</t>
    <rPh sb="0" eb="1">
      <t>ショウ</t>
    </rPh>
    <rPh sb="3" eb="5">
      <t>キキ</t>
    </rPh>
    <phoneticPr fontId="2"/>
  </si>
  <si>
    <t>購入</t>
    <rPh sb="0" eb="2">
      <t>コウニュウ</t>
    </rPh>
    <phoneticPr fontId="2"/>
  </si>
  <si>
    <t>リース</t>
    <phoneticPr fontId="2"/>
  </si>
  <si>
    <t>購入・リース</t>
    <rPh sb="0" eb="2">
      <t>コウニュウ</t>
    </rPh>
    <phoneticPr fontId="2"/>
  </si>
  <si>
    <t>県からの補助金の支払は、原則として当該事業実施主体からの精算払請求後となること。</t>
    <rPh sb="0" eb="1">
      <t>ケン</t>
    </rPh>
    <rPh sb="4" eb="7">
      <t>ホジョキン</t>
    </rPh>
    <rPh sb="12" eb="14">
      <t>ゲンソク</t>
    </rPh>
    <rPh sb="17" eb="19">
      <t>トウガイ</t>
    </rPh>
    <rPh sb="19" eb="25">
      <t>ジギョウジッシシュタイ</t>
    </rPh>
    <rPh sb="28" eb="30">
      <t>セイサン</t>
    </rPh>
    <rPh sb="30" eb="31">
      <t>バライ</t>
    </rPh>
    <rPh sb="31" eb="33">
      <t>セイキュウ</t>
    </rPh>
    <rPh sb="33" eb="34">
      <t>ゴ</t>
    </rPh>
    <phoneticPr fontId="2"/>
  </si>
  <si>
    <t>補助率</t>
    <rPh sb="0" eb="3">
      <t>ホジョリツ</t>
    </rPh>
    <phoneticPr fontId="2"/>
  </si>
  <si>
    <t>局所加温装置</t>
  </si>
  <si>
    <t>局所加温装置</t>
    <rPh sb="0" eb="6">
      <t>キョクショカオンソウチ</t>
    </rPh>
    <phoneticPr fontId="2"/>
  </si>
  <si>
    <t>木質ﾊﾞｲｵﾏｽ暖房</t>
    <rPh sb="0" eb="2">
      <t>モクシツ</t>
    </rPh>
    <rPh sb="8" eb="10">
      <t>ダンボウ</t>
    </rPh>
    <phoneticPr fontId="2"/>
  </si>
  <si>
    <t>内張（カーテン）</t>
    <rPh sb="0" eb="2">
      <t>ウチバリ</t>
    </rPh>
    <phoneticPr fontId="2"/>
  </si>
  <si>
    <t>機器</t>
    <rPh sb="0" eb="2">
      <t>キキ</t>
    </rPh>
    <phoneticPr fontId="2"/>
  </si>
  <si>
    <t>被覆資材</t>
    <rPh sb="0" eb="4">
      <t>ヒフクシザイ</t>
    </rPh>
    <phoneticPr fontId="2"/>
  </si>
  <si>
    <t>循環扇</t>
  </si>
  <si>
    <t>多段サーモ</t>
  </si>
  <si>
    <t>熱交換器</t>
    <rPh sb="0" eb="4">
      <t>ネツコウカンキ</t>
    </rPh>
    <phoneticPr fontId="2"/>
  </si>
  <si>
    <t>確認事項全☑</t>
    <rPh sb="0" eb="2">
      <t>カクニン</t>
    </rPh>
    <rPh sb="2" eb="4">
      <t>ジコウ</t>
    </rPh>
    <rPh sb="4" eb="6">
      <t>ゼンチェック</t>
    </rPh>
    <phoneticPr fontId="2"/>
  </si>
  <si>
    <t>チェック</t>
    <phoneticPr fontId="2"/>
  </si>
  <si>
    <t>事業額計</t>
    <rPh sb="0" eb="3">
      <t>ジギョウガク</t>
    </rPh>
    <rPh sb="3" eb="4">
      <t>ケイ</t>
    </rPh>
    <phoneticPr fontId="2"/>
  </si>
  <si>
    <t>1 事業参加者</t>
    <rPh sb="2" eb="7">
      <t>ジギョウサンカシャ</t>
    </rPh>
    <phoneticPr fontId="2"/>
  </si>
  <si>
    <t>導入する機器・資材のカタログ等</t>
    <rPh sb="0" eb="2">
      <t>ドウニュウ</t>
    </rPh>
    <rPh sb="4" eb="6">
      <t>キキ</t>
    </rPh>
    <rPh sb="7" eb="9">
      <t>シザイ</t>
    </rPh>
    <rPh sb="14" eb="15">
      <t>ナド</t>
    </rPh>
    <phoneticPr fontId="2"/>
  </si>
  <si>
    <t>固定２重被覆</t>
    <rPh sb="0" eb="2">
      <t>コテイ</t>
    </rPh>
    <rPh sb="3" eb="6">
      <t>ジュウヒフク</t>
    </rPh>
    <phoneticPr fontId="2"/>
  </si>
  <si>
    <t>空気膜２重被覆</t>
    <rPh sb="0" eb="3">
      <t>クウキマク</t>
    </rPh>
    <rPh sb="4" eb="7">
      <t>ジュウヒフク</t>
    </rPh>
    <phoneticPr fontId="2"/>
  </si>
  <si>
    <t>その他</t>
    <rPh sb="2" eb="3">
      <t>タ</t>
    </rPh>
    <phoneticPr fontId="2"/>
  </si>
  <si>
    <t>ウォーターカーテン</t>
    <phoneticPr fontId="2"/>
  </si>
  <si>
    <t>地中熱ヒートポンプ</t>
    <rPh sb="0" eb="3">
      <t>チチュウネツ</t>
    </rPh>
    <phoneticPr fontId="2"/>
  </si>
  <si>
    <t>「更新」で、かつ</t>
    <rPh sb="1" eb="3">
      <t>コウシン</t>
    </rPh>
    <phoneticPr fontId="2"/>
  </si>
  <si>
    <t>計画書（要望）</t>
    <rPh sb="0" eb="2">
      <t>ケイカク</t>
    </rPh>
    <rPh sb="2" eb="3">
      <t>ショ</t>
    </rPh>
    <rPh sb="4" eb="6">
      <t>ヨウボウ</t>
    </rPh>
    <phoneticPr fontId="2"/>
  </si>
  <si>
    <t>必須（見積合わせ3者以上）</t>
    <rPh sb="3" eb="5">
      <t>ミツモリ</t>
    </rPh>
    <rPh sb="5" eb="6">
      <t>ア</t>
    </rPh>
    <rPh sb="9" eb="10">
      <t>シャ</t>
    </rPh>
    <rPh sb="10" eb="12">
      <t>イジョウ</t>
    </rPh>
    <phoneticPr fontId="2"/>
  </si>
  <si>
    <t>（計画時に提出済みであれば実績報告時は省略可）</t>
    <rPh sb="1" eb="4">
      <t>ケイカクジ</t>
    </rPh>
    <rPh sb="5" eb="8">
      <t>テイシュツズ</t>
    </rPh>
    <rPh sb="13" eb="18">
      <t>ジッセキホウコクジ</t>
    </rPh>
    <rPh sb="19" eb="21">
      <t>ショウリャク</t>
    </rPh>
    <rPh sb="21" eb="22">
      <t>カ</t>
    </rPh>
    <phoneticPr fontId="2"/>
  </si>
  <si>
    <t>納品・支払の確認のための資料として添付</t>
    <rPh sb="0" eb="2">
      <t>ノウヒン</t>
    </rPh>
    <rPh sb="3" eb="5">
      <t>シハラ</t>
    </rPh>
    <rPh sb="6" eb="8">
      <t>カクニン</t>
    </rPh>
    <rPh sb="12" eb="14">
      <t>シリョウ</t>
    </rPh>
    <rPh sb="17" eb="19">
      <t>テンプ</t>
    </rPh>
    <phoneticPr fontId="2"/>
  </si>
  <si>
    <t>温度センサー</t>
    <rPh sb="0" eb="2">
      <t>オンド</t>
    </rPh>
    <phoneticPr fontId="2"/>
  </si>
  <si>
    <t>ﾊｲﾌﾞﾘｯﾄﾞ制御装置</t>
    <rPh sb="8" eb="12">
      <t>セイギョソウチ</t>
    </rPh>
    <phoneticPr fontId="2"/>
  </si>
  <si>
    <t>種苗</t>
    <rPh sb="0" eb="2">
      <t>シュビョウ</t>
    </rPh>
    <phoneticPr fontId="2"/>
  </si>
  <si>
    <r>
      <t>現在使用・年数記述が</t>
    </r>
    <r>
      <rPr>
        <sz val="11"/>
        <color rgb="FFFF0000"/>
        <rFont val="ＭＳ Ｐゴシック"/>
        <family val="3"/>
        <charset val="128"/>
      </rPr>
      <t>両方ない</t>
    </r>
    <rPh sb="0" eb="4">
      <t>ゲンザイシヨウ</t>
    </rPh>
    <rPh sb="5" eb="7">
      <t>ネンスウ</t>
    </rPh>
    <rPh sb="7" eb="9">
      <t>キジュツ</t>
    </rPh>
    <rPh sb="10" eb="12">
      <t>リョウホウ</t>
    </rPh>
    <phoneticPr fontId="2"/>
  </si>
  <si>
    <t>排熱回収装置</t>
    <rPh sb="0" eb="2">
      <t>ハイネツ</t>
    </rPh>
    <rPh sb="2" eb="4">
      <t>カイシュウ</t>
    </rPh>
    <rPh sb="4" eb="6">
      <t>ソウチ</t>
    </rPh>
    <phoneticPr fontId="2"/>
  </si>
  <si>
    <t>事業費計(税抜額)(円)</t>
    <rPh sb="0" eb="3">
      <t>ジギョウヒ</t>
    </rPh>
    <rPh sb="3" eb="4">
      <t>ケイ</t>
    </rPh>
    <rPh sb="5" eb="7">
      <t>ゼイヌ</t>
    </rPh>
    <rPh sb="7" eb="8">
      <t>ガク</t>
    </rPh>
    <phoneticPr fontId="2"/>
  </si>
  <si>
    <t>県費(円)</t>
    <rPh sb="0" eb="2">
      <t>ケンピ</t>
    </rPh>
    <phoneticPr fontId="2"/>
  </si>
  <si>
    <t>市町村費(円)</t>
    <rPh sb="0" eb="4">
      <t>シチョウソンヒ</t>
    </rPh>
    <phoneticPr fontId="2"/>
  </si>
  <si>
    <t>その他(円)</t>
    <rPh sb="2" eb="3">
      <t>タ</t>
    </rPh>
    <phoneticPr fontId="2"/>
  </si>
  <si>
    <t>←総合チェック</t>
    <rPh sb="1" eb="3">
      <t>ソウゴウ</t>
    </rPh>
    <phoneticPr fontId="2"/>
  </si>
  <si>
    <t>導入機器等の品名等有無</t>
    <rPh sb="0" eb="2">
      <t>ドウニュウ</t>
    </rPh>
    <rPh sb="2" eb="5">
      <t>キキナド</t>
    </rPh>
    <rPh sb="6" eb="9">
      <t>ヒンメイナド</t>
    </rPh>
    <rPh sb="9" eb="11">
      <t>ウム</t>
    </rPh>
    <phoneticPr fontId="2"/>
  </si>
  <si>
    <r>
      <t>機能か年数</t>
    </r>
    <r>
      <rPr>
        <sz val="11"/>
        <color rgb="FFFF0000"/>
        <rFont val="ＭＳ Ｐゴシック"/>
        <family val="3"/>
        <charset val="128"/>
      </rPr>
      <t>どちらかに☑</t>
    </r>
    <rPh sb="0" eb="2">
      <t>キノウ</t>
    </rPh>
    <rPh sb="3" eb="5">
      <t>ネンスウ</t>
    </rPh>
    <phoneticPr fontId="2"/>
  </si>
  <si>
    <t>申請内容に虚偽があった場合や、県から求められた書類等の提出に故意に応じない場合等には、県は交付決定を取り消し、又は補助金返還を命令すること。</t>
    <rPh sb="2" eb="4">
      <t>ナイヨウ</t>
    </rPh>
    <rPh sb="15" eb="16">
      <t>ケン</t>
    </rPh>
    <rPh sb="24" eb="25">
      <t>ルイ</t>
    </rPh>
    <rPh sb="43" eb="44">
      <t>ケン</t>
    </rPh>
    <rPh sb="55" eb="56">
      <t>マタ</t>
    </rPh>
    <rPh sb="57" eb="60">
      <t>ホジョキン</t>
    </rPh>
    <rPh sb="60" eb="62">
      <t>ヘンカン</t>
    </rPh>
    <rPh sb="63" eb="65">
      <t>メイレイ</t>
    </rPh>
    <phoneticPr fontId="2"/>
  </si>
  <si>
    <t>ほ場番号</t>
    <rPh sb="1" eb="2">
      <t>ジョウ</t>
    </rPh>
    <rPh sb="2" eb="4">
      <t>バンゴウ</t>
    </rPh>
    <phoneticPr fontId="2"/>
  </si>
  <si>
    <t>分類</t>
    <rPh sb="0" eb="2">
      <t>ブンルイ</t>
    </rPh>
    <phoneticPr fontId="2"/>
  </si>
  <si>
    <t>品名・形式等</t>
    <rPh sb="0" eb="2">
      <t>ヒンメイ</t>
    </rPh>
    <rPh sb="3" eb="6">
      <t>ケイシキトウ</t>
    </rPh>
    <phoneticPr fontId="2"/>
  </si>
  <si>
    <t>分類</t>
    <rPh sb="0" eb="2">
      <t>ブンルイ</t>
    </rPh>
    <phoneticPr fontId="2"/>
  </si>
  <si>
    <t>3 導入する機器・資材等</t>
    <rPh sb="2" eb="4">
      <t>ドウニュウ</t>
    </rPh>
    <rPh sb="6" eb="8">
      <t>キキ</t>
    </rPh>
    <rPh sb="9" eb="11">
      <t>シザイ</t>
    </rPh>
    <rPh sb="11" eb="12">
      <t>トウ</t>
    </rPh>
    <phoneticPr fontId="2"/>
  </si>
  <si>
    <t>①施設【冷却技術】</t>
    <rPh sb="1" eb="3">
      <t>シセツ</t>
    </rPh>
    <rPh sb="4" eb="8">
      <t>レイキャクギジュツ</t>
    </rPh>
    <phoneticPr fontId="2"/>
  </si>
  <si>
    <t>②施設【夜間冷却技術】</t>
    <rPh sb="1" eb="3">
      <t>シセツ</t>
    </rPh>
    <rPh sb="4" eb="8">
      <t>ヤカンレイキャク</t>
    </rPh>
    <rPh sb="8" eb="10">
      <t>ギジュツ</t>
    </rPh>
    <phoneticPr fontId="2"/>
  </si>
  <si>
    <t>品名・形式等</t>
    <rPh sb="0" eb="2">
      <t>ヒンメイ</t>
    </rPh>
    <rPh sb="3" eb="6">
      <t>ケイシキトウ</t>
    </rPh>
    <phoneticPr fontId="2"/>
  </si>
  <si>
    <t>数量</t>
    <rPh sb="0" eb="2">
      <t>スウリョウ</t>
    </rPh>
    <phoneticPr fontId="2"/>
  </si>
  <si>
    <t>③施設【遮光・保温技術】</t>
    <rPh sb="1" eb="3">
      <t>シセツ</t>
    </rPh>
    <rPh sb="4" eb="6">
      <t>シャコウ</t>
    </rPh>
    <rPh sb="7" eb="11">
      <t>ホオンギジュツ</t>
    </rPh>
    <phoneticPr fontId="2"/>
  </si>
  <si>
    <t>④施設【遮熱技術】</t>
    <rPh sb="1" eb="3">
      <t>シセツ</t>
    </rPh>
    <rPh sb="4" eb="6">
      <t>シャネツ</t>
    </rPh>
    <rPh sb="6" eb="8">
      <t>ギジュツ</t>
    </rPh>
    <phoneticPr fontId="2"/>
  </si>
  <si>
    <t>⑤施設【既存施設の環境改善】</t>
  </si>
  <si>
    <t>⑤施設【既存施設の環境改善】</t>
    <rPh sb="1" eb="3">
      <t>シセツ</t>
    </rPh>
    <rPh sb="4" eb="8">
      <t>キゾンシセツ</t>
    </rPh>
    <rPh sb="9" eb="13">
      <t>カンキョウカイゼン</t>
    </rPh>
    <phoneticPr fontId="2"/>
  </si>
  <si>
    <t>⑥露地【遮光技術】</t>
    <rPh sb="1" eb="3">
      <t>ロジ</t>
    </rPh>
    <rPh sb="4" eb="8">
      <t>シャコウギジュツ</t>
    </rPh>
    <phoneticPr fontId="2"/>
  </si>
  <si>
    <t>⑦露地【光反射技術】</t>
    <rPh sb="1" eb="3">
      <t>ロジ</t>
    </rPh>
    <rPh sb="4" eb="7">
      <t>ヒカリハンシャ</t>
    </rPh>
    <rPh sb="7" eb="9">
      <t>ギジュツ</t>
    </rPh>
    <phoneticPr fontId="2"/>
  </si>
  <si>
    <t>⑧露地【かん水環境の改善】</t>
  </si>
  <si>
    <t>⑧露地【かん水環境の改善】</t>
    <rPh sb="1" eb="3">
      <t>ロジ</t>
    </rPh>
    <rPh sb="6" eb="7">
      <t>スイ</t>
    </rPh>
    <rPh sb="7" eb="9">
      <t>カンキョウ</t>
    </rPh>
    <rPh sb="10" eb="12">
      <t>カイゼン</t>
    </rPh>
    <phoneticPr fontId="2"/>
  </si>
  <si>
    <t>合計</t>
    <rPh sb="0" eb="2">
      <t>ゴウケイ</t>
    </rPh>
    <phoneticPr fontId="2"/>
  </si>
  <si>
    <t>事業費計(税抜額)(円)</t>
    <phoneticPr fontId="2"/>
  </si>
  <si>
    <t>事業内容</t>
    <rPh sb="0" eb="2">
      <t>ジギョウ</t>
    </rPh>
    <rPh sb="2" eb="4">
      <t>ナイヨウ</t>
    </rPh>
    <phoneticPr fontId="2"/>
  </si>
  <si>
    <t>チェック</t>
    <phoneticPr fontId="2"/>
  </si>
  <si>
    <t>合計チェック数</t>
    <rPh sb="0" eb="2">
      <t>ゴウケイ</t>
    </rPh>
    <rPh sb="6" eb="7">
      <t>スウ</t>
    </rPh>
    <phoneticPr fontId="2"/>
  </si>
  <si>
    <t>事業内容</t>
    <rPh sb="0" eb="2">
      <t>ジギョウ</t>
    </rPh>
    <rPh sb="2" eb="4">
      <t>ナイヨウ</t>
    </rPh>
    <phoneticPr fontId="2"/>
  </si>
  <si>
    <t>見積合わせの徴取は、必ず本人が行うこと・詳細が分かるように</t>
    <rPh sb="0" eb="3">
      <t>ミツモリア</t>
    </rPh>
    <rPh sb="6" eb="8">
      <t>チョウシュ</t>
    </rPh>
    <rPh sb="10" eb="11">
      <t>カナラ</t>
    </rPh>
    <rPh sb="12" eb="14">
      <t>ホンニン</t>
    </rPh>
    <rPh sb="15" eb="16">
      <t>オコナ</t>
    </rPh>
    <rPh sb="20" eb="22">
      <t>ショウサイ</t>
    </rPh>
    <rPh sb="23" eb="24">
      <t>ワ</t>
    </rPh>
    <phoneticPr fontId="2"/>
  </si>
  <si>
    <t>2 事業を実施するほ場（現状及び目標）</t>
    <rPh sb="2" eb="4">
      <t>ジギョウ</t>
    </rPh>
    <rPh sb="5" eb="7">
      <t>ジッシ</t>
    </rPh>
    <rPh sb="10" eb="11">
      <t>ジョウ</t>
    </rPh>
    <rPh sb="12" eb="14">
      <t>ゲンジョウ</t>
    </rPh>
    <rPh sb="14" eb="15">
      <t>オヨ</t>
    </rPh>
    <rPh sb="16" eb="18">
      <t>モクヒョウ</t>
    </rPh>
    <phoneticPr fontId="2"/>
  </si>
  <si>
    <t>選択式</t>
    <rPh sb="0" eb="2">
      <t>センタク</t>
    </rPh>
    <rPh sb="2" eb="3">
      <t>シキ</t>
    </rPh>
    <phoneticPr fontId="2"/>
  </si>
  <si>
    <t>自動計算（記載不要）</t>
    <rPh sb="0" eb="4">
      <t>ジドウケイサン</t>
    </rPh>
    <rPh sb="5" eb="9">
      <t>キサイフヨウ</t>
    </rPh>
    <phoneticPr fontId="2"/>
  </si>
  <si>
    <t>実施状況報告時に使用</t>
    <rPh sb="0" eb="4">
      <t>ジッシジョウキョウ</t>
    </rPh>
    <rPh sb="4" eb="6">
      <t>ホウコク</t>
    </rPh>
    <rPh sb="6" eb="7">
      <t>ジ</t>
    </rPh>
    <rPh sb="8" eb="10">
      <t>シヨウ</t>
    </rPh>
    <phoneticPr fontId="2"/>
  </si>
  <si>
    <t>自由記述</t>
    <rPh sb="0" eb="2">
      <t>ジユウ</t>
    </rPh>
    <rPh sb="2" eb="4">
      <t>キジュツ</t>
    </rPh>
    <phoneticPr fontId="2"/>
  </si>
  <si>
    <t>R9増加率(%)</t>
    <rPh sb="2" eb="5">
      <t>ゾウカリツ</t>
    </rPh>
    <phoneticPr fontId="2"/>
  </si>
  <si>
    <t>増加率(%)</t>
    <rPh sb="0" eb="3">
      <t>ゾウカリツ</t>
    </rPh>
    <phoneticPr fontId="2"/>
  </si>
  <si>
    <t>☑</t>
  </si>
  <si>
    <t>-</t>
    <phoneticPr fontId="2"/>
  </si>
  <si>
    <t>種類</t>
    <rPh sb="0" eb="2">
      <t>シュルイ</t>
    </rPh>
    <phoneticPr fontId="2"/>
  </si>
  <si>
    <t>ミスト</t>
    <phoneticPr fontId="2"/>
  </si>
  <si>
    <t>ダクトファン</t>
    <phoneticPr fontId="2"/>
  </si>
  <si>
    <t>野菜</t>
    <rPh sb="0" eb="2">
      <t>ヤサイ</t>
    </rPh>
    <phoneticPr fontId="2"/>
  </si>
  <si>
    <t>花き</t>
    <rPh sb="0" eb="1">
      <t>カ</t>
    </rPh>
    <phoneticPr fontId="2"/>
  </si>
  <si>
    <t>果樹</t>
    <rPh sb="0" eb="2">
      <t>カジュ</t>
    </rPh>
    <phoneticPr fontId="2"/>
  </si>
  <si>
    <t>遮光資材</t>
    <rPh sb="0" eb="4">
      <t>シャコウシザイ</t>
    </rPh>
    <phoneticPr fontId="2"/>
  </si>
  <si>
    <t>タイベック</t>
    <phoneticPr fontId="2"/>
  </si>
  <si>
    <t>白黒マルチ</t>
    <phoneticPr fontId="2"/>
  </si>
  <si>
    <t>保温資材</t>
    <rPh sb="0" eb="4">
      <t>ホオンシザイ</t>
    </rPh>
    <phoneticPr fontId="2"/>
  </si>
  <si>
    <t>外気導入工事</t>
    <phoneticPr fontId="2"/>
  </si>
  <si>
    <t>かん水装置</t>
    <rPh sb="2" eb="3">
      <t>スイ</t>
    </rPh>
    <rPh sb="3" eb="5">
      <t>ソウチ</t>
    </rPh>
    <phoneticPr fontId="2"/>
  </si>
  <si>
    <t>上限ごとの県費合計</t>
    <rPh sb="0" eb="2">
      <t>ジョウゲン</t>
    </rPh>
    <rPh sb="5" eb="7">
      <t>ケンピ</t>
    </rPh>
    <rPh sb="7" eb="9">
      <t>ゴウケイ</t>
    </rPh>
    <phoneticPr fontId="2"/>
  </si>
  <si>
    <t>☐</t>
  </si>
  <si>
    <t>☐</t>
    <phoneticPr fontId="2"/>
  </si>
  <si>
    <t>計画</t>
    <rPh sb="0" eb="2">
      <t>ケイカク</t>
    </rPh>
    <phoneticPr fontId="2"/>
  </si>
  <si>
    <t>埼玉　太郎</t>
    <rPh sb="0" eb="2">
      <t>サイタマ</t>
    </rPh>
    <rPh sb="3" eb="5">
      <t>タロウ</t>
    </rPh>
    <phoneticPr fontId="2"/>
  </si>
  <si>
    <t>さいたま市</t>
    <rPh sb="4" eb="5">
      <t>シ</t>
    </rPh>
    <phoneticPr fontId="2"/>
  </si>
  <si>
    <t>028-830-4142</t>
    <phoneticPr fontId="2"/>
  </si>
  <si>
    <t>トマト</t>
    <phoneticPr fontId="2"/>
  </si>
  <si>
    <t>ぐっぴーバズーカ</t>
    <phoneticPr fontId="2"/>
  </si>
  <si>
    <t>15/7</t>
    <phoneticPr fontId="2"/>
  </si>
  <si>
    <t>4　配慮すべき事項に関する取組（すでに取り組んでいるものに☑）</t>
    <rPh sb="2" eb="4">
      <t>ハイリョ</t>
    </rPh>
    <rPh sb="7" eb="9">
      <t>ジコウ</t>
    </rPh>
    <rPh sb="10" eb="11">
      <t>カン</t>
    </rPh>
    <rPh sb="13" eb="15">
      <t>トリクミ</t>
    </rPh>
    <rPh sb="19" eb="20">
      <t>ト</t>
    </rPh>
    <rPh sb="21" eb="22">
      <t>ク</t>
    </rPh>
    <phoneticPr fontId="2"/>
  </si>
  <si>
    <t>面積(㎡)</t>
    <rPh sb="0" eb="2">
      <t>メンセキ</t>
    </rPh>
    <phoneticPr fontId="2"/>
  </si>
  <si>
    <t>上限・下限チェック</t>
    <rPh sb="0" eb="2">
      <t>ジョウゲン</t>
    </rPh>
    <rPh sb="3" eb="5">
      <t>カゲン</t>
    </rPh>
    <phoneticPr fontId="2"/>
  </si>
  <si>
    <t>２　地域農業経営基盤強化促進計画（地域計画）で担う者に位置づけられている。</t>
    <phoneticPr fontId="2"/>
  </si>
  <si>
    <t>３　環境負荷低減事業活動実施計画の認定（みどり認定）を受けている。</t>
    <phoneticPr fontId="2"/>
  </si>
  <si>
    <t>４　スマート農業技術の活用及びこれと併せて行う農産物の新たな生産の方式の導入に関する計画（生産方式革新実施計画）の認定（スマート認定）を受けている。</t>
    <phoneticPr fontId="2"/>
  </si>
  <si>
    <t>６　Ｓ－ＧＡＰ等のＧＡＰ認証を取得している。</t>
    <phoneticPr fontId="2"/>
  </si>
  <si>
    <t>７　県農業支援課が主催する経営力向上に向けた講習会を平成２９年度以降に修了している。</t>
    <phoneticPr fontId="2"/>
  </si>
  <si>
    <t>１　認定農業者または認定新規就農者に認定されている。</t>
    <phoneticPr fontId="2"/>
  </si>
  <si>
    <t>配慮すべき事項</t>
    <rPh sb="0" eb="2">
      <t>ハイリョ</t>
    </rPh>
    <rPh sb="5" eb="7">
      <t>ジコウ</t>
    </rPh>
    <phoneticPr fontId="2"/>
  </si>
  <si>
    <t>5　確認事項</t>
    <phoneticPr fontId="2"/>
  </si>
  <si>
    <t>6　添付資料（該当するものすべてに☑）（その他資料がある場合には、随意記述してください）</t>
    <rPh sb="33" eb="35">
      <t>ズイイ</t>
    </rPh>
    <rPh sb="35" eb="37">
      <t>キジュツ</t>
    </rPh>
    <phoneticPr fontId="2"/>
  </si>
  <si>
    <t>（参考：県費の下限上限額・補助率）</t>
    <rPh sb="1" eb="3">
      <t>サンコウ</t>
    </rPh>
    <rPh sb="4" eb="6">
      <t>ケンピ</t>
    </rPh>
    <rPh sb="7" eb="9">
      <t>カゲン</t>
    </rPh>
    <rPh sb="9" eb="11">
      <t>ジョウゲン</t>
    </rPh>
    <rPh sb="11" eb="12">
      <t>ガク</t>
    </rPh>
    <rPh sb="13" eb="16">
      <t>ホジョリツ</t>
    </rPh>
    <phoneticPr fontId="2"/>
  </si>
  <si>
    <t>①～③合わせて
2,500,000円以内・1/2以内</t>
    <rPh sb="17" eb="18">
      <t>エン</t>
    </rPh>
    <rPh sb="18" eb="20">
      <t>イナイ</t>
    </rPh>
    <rPh sb="24" eb="26">
      <t>イナイ</t>
    </rPh>
    <phoneticPr fontId="2"/>
  </si>
  <si>
    <t>2,500,000円以内・1/2以内</t>
    <rPh sb="10" eb="12">
      <t>イナイ</t>
    </rPh>
    <phoneticPr fontId="2"/>
  </si>
  <si>
    <t>5,000,000円以内・1/2以内</t>
    <rPh sb="10" eb="12">
      <t>イナイ</t>
    </rPh>
    <phoneticPr fontId="2"/>
  </si>
  <si>
    <t>⑥⑦合わせて
2,500,000円以内・1/2以内</t>
    <rPh sb="17" eb="19">
      <t>イナイ</t>
    </rPh>
    <phoneticPr fontId="2"/>
  </si>
  <si>
    <t>①～⑦合わせて150,000円以上10,000,000円以内・1/2以内</t>
    <rPh sb="3" eb="4">
      <t>ア</t>
    </rPh>
    <rPh sb="14" eb="15">
      <t>エン</t>
    </rPh>
    <rPh sb="15" eb="17">
      <t>イジョウ</t>
    </rPh>
    <rPh sb="27" eb="28">
      <t>エン</t>
    </rPh>
    <rPh sb="28" eb="30">
      <t>イナイ</t>
    </rPh>
    <rPh sb="34" eb="36">
      <t>イナイ</t>
    </rPh>
    <phoneticPr fontId="2"/>
  </si>
  <si>
    <t>循環扇</t>
    <rPh sb="0" eb="3">
      <t>ジュンカンセン</t>
    </rPh>
    <phoneticPr fontId="2"/>
  </si>
  <si>
    <t>内容</t>
    <rPh sb="0" eb="2">
      <t>ナイヨウ</t>
    </rPh>
    <phoneticPr fontId="2"/>
  </si>
  <si>
    <t>事業費等</t>
    <rPh sb="0" eb="4">
      <t>ジギョウヒトウ</t>
    </rPh>
    <phoneticPr fontId="2"/>
  </si>
  <si>
    <r>
      <t xml:space="preserve">ほ場番号
</t>
    </r>
    <r>
      <rPr>
        <sz val="11"/>
        <color theme="1"/>
        <rFont val="ＭＳ Ｐゴシック"/>
        <family val="3"/>
        <charset val="128"/>
      </rPr>
      <t>（2と合わせる）</t>
    </r>
    <rPh sb="1" eb="2">
      <t>ジョウ</t>
    </rPh>
    <rPh sb="2" eb="4">
      <t>バンゴウ</t>
    </rPh>
    <rPh sb="8" eb="9">
      <t>ア</t>
    </rPh>
    <phoneticPr fontId="2"/>
  </si>
  <si>
    <t>シルバーマルチ</t>
    <phoneticPr fontId="2"/>
  </si>
  <si>
    <t>野菜・果樹</t>
    <rPh sb="0" eb="2">
      <t>ヤサイ</t>
    </rPh>
    <rPh sb="3" eb="5">
      <t>カジュ</t>
    </rPh>
    <phoneticPr fontId="2"/>
  </si>
  <si>
    <t>シクラメン</t>
    <phoneticPr fontId="2"/>
  </si>
  <si>
    <t>実施状況報告</t>
    <rPh sb="0" eb="6">
      <t>ジッシジョウキョウホウコク</t>
    </rPh>
    <phoneticPr fontId="2"/>
  </si>
  <si>
    <t>主たる分類</t>
    <rPh sb="0" eb="1">
      <t>シュ</t>
    </rPh>
    <rPh sb="3" eb="5">
      <t>ブンルイ</t>
    </rPh>
    <phoneticPr fontId="2"/>
  </si>
  <si>
    <t>①施設【冷却技術導入】</t>
    <rPh sb="8" eb="10">
      <t>ドウニュウ</t>
    </rPh>
    <phoneticPr fontId="2"/>
  </si>
  <si>
    <t>②施設【夜間冷却技術導入】</t>
    <rPh sb="10" eb="12">
      <t>ドウニュウ</t>
    </rPh>
    <phoneticPr fontId="2"/>
  </si>
  <si>
    <t>③施設【遮光・保温技術導入】</t>
    <rPh sb="11" eb="13">
      <t>ドウニュウ</t>
    </rPh>
    <phoneticPr fontId="2"/>
  </si>
  <si>
    <t>④施設【遮熱技術導入】</t>
    <rPh sb="8" eb="10">
      <t>ドウニュウ</t>
    </rPh>
    <phoneticPr fontId="2"/>
  </si>
  <si>
    <t>⑥露地【遮光技術導入】</t>
    <rPh sb="8" eb="10">
      <t>ドウニュウ</t>
    </rPh>
    <phoneticPr fontId="2"/>
  </si>
  <si>
    <t>⑦露地【光反射技術導入】</t>
    <rPh sb="9" eb="11">
      <t>ドウニュウ</t>
    </rPh>
    <phoneticPr fontId="2"/>
  </si>
  <si>
    <t>備考（花きの場合は収量の単位（鉢、ポット、本等）を記載）</t>
    <rPh sb="0" eb="2">
      <t>ビコウ</t>
    </rPh>
    <rPh sb="3" eb="4">
      <t>カ</t>
    </rPh>
    <rPh sb="6" eb="8">
      <t>バアイ</t>
    </rPh>
    <rPh sb="9" eb="11">
      <t>シュウリョウ</t>
    </rPh>
    <rPh sb="12" eb="14">
      <t>タンイ</t>
    </rPh>
    <rPh sb="15" eb="16">
      <t>ハチ</t>
    </rPh>
    <rPh sb="21" eb="22">
      <t>ホン</t>
    </rPh>
    <rPh sb="22" eb="23">
      <t>トウ</t>
    </rPh>
    <rPh sb="25" eb="27">
      <t>キサイ</t>
    </rPh>
    <phoneticPr fontId="2"/>
  </si>
  <si>
    <t>ダクトファン</t>
  </si>
  <si>
    <t>アウトサイダー</t>
    <phoneticPr fontId="2"/>
  </si>
  <si>
    <t>単位：鉢</t>
    <rPh sb="0" eb="2">
      <t>タンイ</t>
    </rPh>
    <rPh sb="3" eb="4">
      <t>ハチ</t>
    </rPh>
    <phoneticPr fontId="2"/>
  </si>
  <si>
    <t>グリーンパッケージ</t>
    <phoneticPr fontId="2"/>
  </si>
  <si>
    <t>事業内容</t>
    <rPh sb="0" eb="4">
      <t>ジギョウナイヨウ</t>
    </rPh>
    <phoneticPr fontId="2"/>
  </si>
  <si>
    <t>②施設【夜間冷却】</t>
    <rPh sb="1" eb="3">
      <t>シセツ</t>
    </rPh>
    <rPh sb="4" eb="8">
      <t>ヤカンレイキャク</t>
    </rPh>
    <phoneticPr fontId="2"/>
  </si>
  <si>
    <t>①施設【冷却】</t>
    <rPh sb="1" eb="3">
      <t>シセツ</t>
    </rPh>
    <rPh sb="4" eb="6">
      <t>レイキャク</t>
    </rPh>
    <phoneticPr fontId="2"/>
  </si>
  <si>
    <t>③施設【遮光・保温】</t>
    <rPh sb="1" eb="3">
      <t>シセツ</t>
    </rPh>
    <rPh sb="4" eb="6">
      <t>シャコウ</t>
    </rPh>
    <rPh sb="7" eb="9">
      <t>ホオン</t>
    </rPh>
    <phoneticPr fontId="2"/>
  </si>
  <si>
    <t>④施設【遮熱】</t>
    <rPh sb="1" eb="3">
      <t>シセツ</t>
    </rPh>
    <rPh sb="4" eb="6">
      <t>シャネツ</t>
    </rPh>
    <phoneticPr fontId="2"/>
  </si>
  <si>
    <t>⑤施設【既存施設の環境改善】</t>
    <rPh sb="1" eb="3">
      <t>シセツ</t>
    </rPh>
    <rPh sb="4" eb="6">
      <t>キゾン</t>
    </rPh>
    <rPh sb="6" eb="8">
      <t>シセツ</t>
    </rPh>
    <rPh sb="9" eb="11">
      <t>カンキョウ</t>
    </rPh>
    <rPh sb="11" eb="13">
      <t>カイゼン</t>
    </rPh>
    <phoneticPr fontId="2"/>
  </si>
  <si>
    <t>⑥露地【遮光】</t>
    <rPh sb="1" eb="3">
      <t>ロジ</t>
    </rPh>
    <rPh sb="4" eb="6">
      <t>シャコウ</t>
    </rPh>
    <phoneticPr fontId="2"/>
  </si>
  <si>
    <t>⑦露地【光反射】</t>
    <rPh sb="1" eb="3">
      <t>ロジ</t>
    </rPh>
    <rPh sb="4" eb="7">
      <t>ヒカリハンシャ</t>
    </rPh>
    <phoneticPr fontId="2"/>
  </si>
  <si>
    <t>⑧露地【かん水環境の改善】</t>
    <rPh sb="1" eb="3">
      <t>ロジ</t>
    </rPh>
    <rPh sb="6" eb="9">
      <t>スイカンキョウ</t>
    </rPh>
    <rPh sb="10" eb="12">
      <t>カイゼン</t>
    </rPh>
    <phoneticPr fontId="2"/>
  </si>
  <si>
    <t>さといも</t>
    <phoneticPr fontId="2"/>
  </si>
  <si>
    <t>かん水装置一式、井戸掘削費</t>
    <rPh sb="3" eb="5">
      <t>ソウチ</t>
    </rPh>
    <rPh sb="5" eb="7">
      <t>イッシキ</t>
    </rPh>
    <rPh sb="8" eb="10">
      <t>イド</t>
    </rPh>
    <rPh sb="10" eb="12">
      <t>クッサク</t>
    </rPh>
    <rPh sb="12" eb="13">
      <t>ヒ</t>
    </rPh>
    <phoneticPr fontId="2"/>
  </si>
  <si>
    <t>エアビーム</t>
    <phoneticPr fontId="2"/>
  </si>
  <si>
    <t>遮熱資材への張替</t>
    <phoneticPr fontId="2"/>
  </si>
  <si>
    <t>高軒高化工事</t>
    <phoneticPr fontId="2"/>
  </si>
  <si>
    <t>現状収量(kg/鉢など）</t>
    <rPh sb="0" eb="2">
      <t>ゲンジョウ</t>
    </rPh>
    <rPh sb="2" eb="4">
      <t>シュウリョウ</t>
    </rPh>
    <rPh sb="8" eb="9">
      <t>ハチ</t>
    </rPh>
    <phoneticPr fontId="2"/>
  </si>
  <si>
    <t>目標収量(kg/鉢など)</t>
    <rPh sb="0" eb="2">
      <t>モクヒョウ</t>
    </rPh>
    <rPh sb="2" eb="4">
      <t>シュウリョウ</t>
    </rPh>
    <rPh sb="8" eb="9">
      <t>ハチ</t>
    </rPh>
    <phoneticPr fontId="2"/>
  </si>
  <si>
    <t>増加量(kg/鉢など)</t>
    <rPh sb="0" eb="3">
      <t>ゾウカリョウ</t>
    </rPh>
    <rPh sb="7" eb="8">
      <t>ハチ</t>
    </rPh>
    <phoneticPr fontId="2"/>
  </si>
  <si>
    <t>R9収量(kg/鉢など)</t>
    <rPh sb="2" eb="4">
      <t>シュウリョウ</t>
    </rPh>
    <rPh sb="8" eb="9">
      <t>ハチ</t>
    </rPh>
    <phoneticPr fontId="2"/>
  </si>
  <si>
    <t>R9増加量(kg/鉢など)</t>
    <rPh sb="2" eb="5">
      <t>ゾウカリョウ</t>
    </rPh>
    <rPh sb="9" eb="10">
      <t>ハチ</t>
    </rPh>
    <phoneticPr fontId="2"/>
  </si>
  <si>
    <t>技術の導入、環境整備を実施するほ場の場所がわかる書類</t>
    <rPh sb="0" eb="2">
      <t>ギジュツ</t>
    </rPh>
    <rPh sb="3" eb="5">
      <t>ドウニュウ</t>
    </rPh>
    <rPh sb="6" eb="10">
      <t>カンキョウセイビ</t>
    </rPh>
    <rPh sb="11" eb="13">
      <t>ジッシ</t>
    </rPh>
    <rPh sb="16" eb="17">
      <t>ジョウ</t>
    </rPh>
    <rPh sb="18" eb="20">
      <t>バショ</t>
    </rPh>
    <rPh sb="24" eb="26">
      <t>ショルイ</t>
    </rPh>
    <phoneticPr fontId="2"/>
  </si>
  <si>
    <t>ブルーマップ、eMAFF農地ナビ情報等</t>
    <rPh sb="16" eb="18">
      <t>ジョウホウ</t>
    </rPh>
    <rPh sb="18" eb="19">
      <t>ナド</t>
    </rPh>
    <phoneticPr fontId="2"/>
  </si>
  <si>
    <t>高温対策等園芸産地育成緊急支援事業実施計画書（実績報告書・実施状況報告書）</t>
    <rPh sb="29" eb="31">
      <t>ジッシ</t>
    </rPh>
    <phoneticPr fontId="2"/>
  </si>
  <si>
    <t>実施により導入する機器・資材等</t>
    <rPh sb="12" eb="14">
      <t>シザイ</t>
    </rPh>
    <phoneticPr fontId="2"/>
  </si>
  <si>
    <t>2,500,000円以内・1/2以内</t>
    <rPh sb="9" eb="10">
      <t>エン</t>
    </rPh>
    <rPh sb="10" eb="12">
      <t>イナイ</t>
    </rPh>
    <rPh sb="16" eb="18">
      <t>イナイ</t>
    </rPh>
    <phoneticPr fontId="2"/>
  </si>
  <si>
    <t>本事業で導入する機器・資材等に対して、他の補助金等を受けていないこと（市町村等における本事業への上乗せ補助は除く）。</t>
    <rPh sb="0" eb="3">
      <t>ホンジギョウ</t>
    </rPh>
    <rPh sb="4" eb="6">
      <t>ドウニュウ</t>
    </rPh>
    <rPh sb="8" eb="10">
      <t>キキ</t>
    </rPh>
    <rPh sb="11" eb="13">
      <t>シザイ</t>
    </rPh>
    <rPh sb="13" eb="14">
      <t>ナド</t>
    </rPh>
    <rPh sb="24" eb="25">
      <t>ナド</t>
    </rPh>
    <rPh sb="35" eb="38">
      <t>シチョウソン</t>
    </rPh>
    <rPh sb="38" eb="39">
      <t>ナド</t>
    </rPh>
    <rPh sb="43" eb="46">
      <t>ホンジギョウ</t>
    </rPh>
    <rPh sb="48" eb="50">
      <t>ウワノ</t>
    </rPh>
    <rPh sb="51" eb="53">
      <t>ホジョ</t>
    </rPh>
    <rPh sb="54" eb="55">
      <t>ノゾ</t>
    </rPh>
    <phoneticPr fontId="2"/>
  </si>
  <si>
    <t>５　収入保険、農業共済（本事業により機械・設備を導入するハウスが補償の対象であること）、野菜価格安定制度（事業対象作物が補償の対象であること）に加入している</t>
    <rPh sb="57" eb="59">
      <t>サクモツ</t>
    </rPh>
    <phoneticPr fontId="2"/>
  </si>
  <si>
    <t>○○○○</t>
    <phoneticPr fontId="2"/>
  </si>
  <si>
    <t>購入・リース</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</si>
</sst>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font>
    <font>
      <sz val="11"/>
      <color theme="1"/>
      <name val="ＭＳ Ｐゴシック"/>
      <family val="2"/>
      <charset val="128"/>
    </font>
    <font>
      <sz val="6"/>
      <name val="ＭＳ Ｐゴシック"/>
      <family val="2"/>
      <charset val="128"/>
    </font>
    <font>
      <b/>
      <sz val="11"/>
      <color theme="1"/>
      <name val="ＭＳ Ｐゴシック"/>
      <family val="3"/>
      <charset val="128"/>
    </font>
    <font>
      <sz val="14"/>
      <color theme="1"/>
      <name val="ＭＳ Ｐゴシック"/>
      <family val="3"/>
      <charset val="128"/>
    </font>
    <font>
      <sz val="10"/>
      <color theme="1"/>
      <name val="ＭＳ Ｐゴシック"/>
      <family val="3"/>
      <charset val="128"/>
    </font>
    <font>
      <sz val="14"/>
      <name val="ＭＳ Ｐゴシック"/>
      <family val="3"/>
      <charset val="128"/>
    </font>
    <font>
      <sz val="11"/>
      <name val="ＭＳ Ｐゴシック"/>
      <family val="3"/>
      <charset val="128"/>
    </font>
    <font>
      <sz val="11"/>
      <color theme="1"/>
      <name val="ＭＳ Ｐゴシック"/>
      <family val="3"/>
      <charset val="128"/>
    </font>
    <font>
      <sz val="11"/>
      <color rgb="FFFF0000"/>
      <name val="ＭＳ Ｐゴシック"/>
      <family val="3"/>
      <charset val="128"/>
    </font>
    <font>
      <b/>
      <sz val="11"/>
      <name val="ＭＳ Ｐゴシック"/>
      <family val="3"/>
      <charset val="128"/>
    </font>
    <font>
      <sz val="9"/>
      <color theme="1"/>
      <name val="ＭＳ Ｐゴシック"/>
      <family val="3"/>
      <charset val="128"/>
    </font>
    <font>
      <sz val="9"/>
      <color theme="1"/>
      <name val="ＭＳ Ｐゴシック"/>
      <family val="2"/>
      <charset val="128"/>
    </font>
    <font>
      <sz val="8"/>
      <name val="ＭＳ Ｐゴシック"/>
      <family val="3"/>
      <charset val="128"/>
    </font>
    <font>
      <sz val="10"/>
      <color theme="1"/>
      <name val="ＭＳ Ｐゴシック"/>
      <family val="2"/>
      <charset val="128"/>
    </font>
  </fonts>
  <fills count="9">
    <fill>
      <patternFill patternType="none"/>
    </fill>
    <fill>
      <patternFill patternType="gray125"/>
    </fill>
    <fill>
      <patternFill patternType="solid">
        <fgColor rgb="FFFFFF00"/>
        <bgColor indexed="64"/>
      </patternFill>
    </fill>
    <fill>
      <patternFill patternType="solid">
        <fgColor theme="7"/>
        <bgColor indexed="64"/>
      </patternFill>
    </fill>
    <fill>
      <patternFill patternType="solid">
        <fgColor theme="8" tint="0.79998168889431442"/>
        <bgColor indexed="64"/>
      </patternFill>
    </fill>
    <fill>
      <patternFill patternType="solid">
        <fgColor rgb="FFFFC000"/>
        <bgColor indexed="64"/>
      </patternFill>
    </fill>
    <fill>
      <patternFill patternType="solid">
        <fgColor theme="8" tint="0.59999389629810485"/>
        <bgColor indexed="64"/>
      </patternFill>
    </fill>
    <fill>
      <patternFill patternType="solid">
        <fgColor theme="2"/>
        <bgColor indexed="64"/>
      </patternFill>
    </fill>
    <fill>
      <patternFill patternType="solid">
        <fgColor theme="1" tint="0.499984740745262"/>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diagonalUp="1">
      <left style="thin">
        <color auto="1"/>
      </left>
      <right style="thin">
        <color auto="1"/>
      </right>
      <top style="thin">
        <color auto="1"/>
      </top>
      <bottom style="thin">
        <color auto="1"/>
      </bottom>
      <diagonal style="thin">
        <color auto="1"/>
      </diagonal>
    </border>
    <border diagonalUp="1">
      <left style="thin">
        <color auto="1"/>
      </left>
      <right/>
      <top style="thin">
        <color auto="1"/>
      </top>
      <bottom style="thin">
        <color auto="1"/>
      </bottom>
      <diagonal style="thin">
        <color auto="1"/>
      </diagonal>
    </border>
  </borders>
  <cellStyleXfs count="2">
    <xf numFmtId="0" fontId="0" fillId="0" borderId="0">
      <alignment vertical="center"/>
    </xf>
    <xf numFmtId="38" fontId="1" fillId="0" borderId="0" applyFont="0" applyFill="0" applyBorder="0" applyAlignment="0" applyProtection="0">
      <alignment vertical="center"/>
    </xf>
  </cellStyleXfs>
  <cellXfs count="171">
    <xf numFmtId="0" fontId="0" fillId="0" borderId="0" xfId="0">
      <alignment vertical="center"/>
    </xf>
    <xf numFmtId="38" fontId="0" fillId="2" borderId="1" xfId="1" applyFont="1" applyFill="1" applyBorder="1" applyProtection="1">
      <alignment vertical="center"/>
      <protection locked="0"/>
    </xf>
    <xf numFmtId="0" fontId="0" fillId="2" borderId="1" xfId="0" applyFill="1" applyBorder="1" applyProtection="1">
      <alignment vertical="center"/>
      <protection locked="0"/>
    </xf>
    <xf numFmtId="0" fontId="0" fillId="3" borderId="1" xfId="0" applyFill="1" applyBorder="1" applyAlignment="1" applyProtection="1">
      <alignment horizontal="center" vertical="center"/>
      <protection locked="0"/>
    </xf>
    <xf numFmtId="38" fontId="0" fillId="0" borderId="0" xfId="1" applyFont="1" applyProtection="1">
      <alignment vertical="center"/>
    </xf>
    <xf numFmtId="0" fontId="0" fillId="0" borderId="0" xfId="0" applyAlignment="1">
      <alignment horizontal="center" vertical="center"/>
    </xf>
    <xf numFmtId="38" fontId="0" fillId="2" borderId="1" xfId="1" applyFont="1" applyFill="1" applyBorder="1" applyAlignment="1" applyProtection="1">
      <alignment horizontal="center" vertical="center" shrinkToFit="1"/>
      <protection locked="0"/>
    </xf>
    <xf numFmtId="38" fontId="0" fillId="3" borderId="1" xfId="1" applyFont="1" applyFill="1" applyBorder="1" applyAlignment="1" applyProtection="1">
      <alignment horizontal="center" vertical="center" shrinkToFit="1"/>
      <protection locked="0"/>
    </xf>
    <xf numFmtId="38" fontId="0" fillId="3" borderId="2" xfId="1" applyFont="1" applyFill="1" applyBorder="1" applyAlignment="1" applyProtection="1">
      <alignment horizontal="center" vertical="center" shrinkToFit="1"/>
      <protection locked="0"/>
    </xf>
    <xf numFmtId="38" fontId="0" fillId="5" borderId="1" xfId="1" applyFont="1" applyFill="1" applyBorder="1" applyAlignment="1" applyProtection="1">
      <alignment horizontal="left" vertical="center" shrinkToFit="1"/>
      <protection locked="0"/>
    </xf>
    <xf numFmtId="38" fontId="7" fillId="4" borderId="1" xfId="1" applyFont="1" applyFill="1" applyBorder="1" applyAlignment="1" applyProtection="1">
      <alignment horizontal="center" vertical="center"/>
    </xf>
    <xf numFmtId="0" fontId="0" fillId="0" borderId="0" xfId="0" applyAlignment="1">
      <alignment horizontal="left" vertical="center"/>
    </xf>
    <xf numFmtId="38" fontId="0" fillId="0" borderId="0" xfId="1" applyFont="1" applyFill="1" applyBorder="1" applyAlignment="1" applyProtection="1">
      <alignment horizontal="center" vertical="center" shrinkToFit="1"/>
      <protection locked="0"/>
    </xf>
    <xf numFmtId="38" fontId="0" fillId="0" borderId="0" xfId="1" applyFont="1" applyFill="1" applyBorder="1" applyAlignment="1" applyProtection="1">
      <alignment vertical="center" shrinkToFit="1"/>
      <protection locked="0"/>
    </xf>
    <xf numFmtId="38" fontId="0" fillId="0" borderId="0" xfId="1" applyFont="1" applyFill="1" applyBorder="1" applyAlignment="1" applyProtection="1">
      <alignment horizontal="left" vertical="center" shrinkToFit="1"/>
      <protection locked="0"/>
    </xf>
    <xf numFmtId="38" fontId="0" fillId="2" borderId="1" xfId="1" applyFont="1" applyFill="1" applyBorder="1" applyAlignment="1" applyProtection="1">
      <alignment horizontal="left" vertical="center" shrinkToFit="1"/>
      <protection locked="0"/>
    </xf>
    <xf numFmtId="38" fontId="7" fillId="2" borderId="1" xfId="1" applyFont="1" applyFill="1" applyBorder="1" applyAlignment="1" applyProtection="1">
      <alignment horizontal="left" vertical="center" shrinkToFit="1"/>
      <protection locked="0"/>
    </xf>
    <xf numFmtId="0" fontId="0" fillId="0" borderId="0" xfId="0" applyAlignment="1" applyProtection="1">
      <alignment horizontal="center" vertical="center"/>
      <protection locked="0"/>
    </xf>
    <xf numFmtId="38" fontId="10" fillId="0" borderId="1" xfId="1" applyFont="1" applyFill="1" applyBorder="1" applyAlignment="1" applyProtection="1">
      <alignment horizontal="center" vertical="center"/>
    </xf>
    <xf numFmtId="0" fontId="0" fillId="7" borderId="11" xfId="0" applyFill="1" applyBorder="1" applyAlignment="1" applyProtection="1">
      <alignment vertical="center" shrinkToFit="1"/>
      <protection locked="0"/>
    </xf>
    <xf numFmtId="38" fontId="0" fillId="7" borderId="1" xfId="1" applyFont="1" applyFill="1" applyBorder="1" applyProtection="1">
      <alignment vertical="center"/>
    </xf>
    <xf numFmtId="49" fontId="0" fillId="2" borderId="1" xfId="1" applyNumberFormat="1" applyFont="1" applyFill="1" applyBorder="1" applyAlignment="1" applyProtection="1">
      <alignment horizontal="center" vertical="center" shrinkToFit="1"/>
      <protection locked="0"/>
    </xf>
    <xf numFmtId="38" fontId="0" fillId="8" borderId="1" xfId="1" applyFont="1" applyFill="1" applyBorder="1" applyAlignment="1" applyProtection="1">
      <alignment horizontal="center" vertical="center" shrinkToFit="1"/>
      <protection locked="0"/>
    </xf>
    <xf numFmtId="0" fontId="0" fillId="7" borderId="12" xfId="0" applyFill="1" applyBorder="1" applyAlignment="1" applyProtection="1">
      <alignment horizontal="center" vertical="center"/>
      <protection locked="0"/>
    </xf>
    <xf numFmtId="38" fontId="0" fillId="2" borderId="1" xfId="1" applyFont="1" applyFill="1" applyBorder="1" applyAlignment="1" applyProtection="1">
      <alignment horizontal="left" vertical="center"/>
      <protection locked="0"/>
    </xf>
    <xf numFmtId="38" fontId="0" fillId="7" borderId="1" xfId="1" applyFont="1" applyFill="1" applyBorder="1" applyAlignment="1" applyProtection="1">
      <alignment horizontal="center" vertical="center"/>
    </xf>
    <xf numFmtId="38" fontId="0" fillId="7" borderId="2" xfId="1" applyFont="1" applyFill="1" applyBorder="1" applyAlignment="1" applyProtection="1">
      <alignment horizontal="center" vertical="center"/>
    </xf>
    <xf numFmtId="38" fontId="0" fillId="7" borderId="1" xfId="1" applyFont="1" applyFill="1" applyBorder="1" applyAlignment="1" applyProtection="1">
      <alignment horizontal="center" vertical="center" shrinkToFit="1"/>
    </xf>
    <xf numFmtId="38" fontId="0" fillId="6" borderId="2" xfId="1" applyFont="1" applyFill="1" applyBorder="1" applyAlignment="1" applyProtection="1">
      <alignment horizontal="center" vertical="center"/>
      <protection locked="0"/>
    </xf>
    <xf numFmtId="38" fontId="7" fillId="0" borderId="1" xfId="1" applyFont="1" applyFill="1" applyBorder="1" applyAlignment="1" applyProtection="1">
      <alignment horizontal="center" vertical="center"/>
    </xf>
    <xf numFmtId="0" fontId="0" fillId="2" borderId="1" xfId="0" applyFill="1" applyBorder="1" applyAlignment="1" applyProtection="1">
      <alignment horizontal="center" vertical="center"/>
      <protection locked="0"/>
    </xf>
    <xf numFmtId="38" fontId="0" fillId="2" borderId="1" xfId="1" applyFont="1" applyFill="1" applyBorder="1" applyAlignment="1" applyProtection="1">
      <alignment vertical="center" shrinkToFit="1"/>
      <protection locked="0"/>
    </xf>
    <xf numFmtId="38" fontId="0" fillId="2" borderId="2" xfId="1" applyFont="1" applyFill="1" applyBorder="1" applyAlignment="1" applyProtection="1">
      <alignment horizontal="center" vertical="center"/>
      <protection locked="0"/>
    </xf>
    <xf numFmtId="38" fontId="0" fillId="2" borderId="3" xfId="1" applyFont="1" applyFill="1" applyBorder="1" applyAlignment="1" applyProtection="1">
      <alignment horizontal="center" vertical="center"/>
      <protection locked="0"/>
    </xf>
    <xf numFmtId="0" fontId="6" fillId="0" borderId="0" xfId="0" applyFont="1" applyProtection="1">
      <alignment vertical="center"/>
      <protection locked="0"/>
    </xf>
    <xf numFmtId="0" fontId="4" fillId="0" borderId="0" xfId="0" applyFont="1" applyProtection="1">
      <alignment vertical="center"/>
      <protection locked="0"/>
    </xf>
    <xf numFmtId="38" fontId="0" fillId="0" borderId="0" xfId="1" applyFont="1" applyProtection="1">
      <alignment vertical="center"/>
      <protection locked="0"/>
    </xf>
    <xf numFmtId="38" fontId="0" fillId="0" borderId="0" xfId="1" applyFont="1" applyFill="1" applyBorder="1" applyProtection="1">
      <alignment vertical="center"/>
      <protection locked="0"/>
    </xf>
    <xf numFmtId="38" fontId="7" fillId="0" borderId="0" xfId="1" applyFont="1" applyProtection="1">
      <alignment vertical="center"/>
      <protection locked="0"/>
    </xf>
    <xf numFmtId="38" fontId="0" fillId="0" borderId="1" xfId="1" applyFont="1" applyBorder="1" applyAlignment="1" applyProtection="1">
      <alignment vertical="center" shrinkToFit="1"/>
      <protection locked="0"/>
    </xf>
    <xf numFmtId="38" fontId="0" fillId="0" borderId="0" xfId="1" applyFont="1" applyFill="1" applyBorder="1" applyAlignment="1" applyProtection="1">
      <alignment horizontal="left" vertical="center"/>
      <protection locked="0"/>
    </xf>
    <xf numFmtId="38" fontId="0" fillId="2" borderId="0" xfId="1" applyFont="1" applyFill="1" applyBorder="1" applyAlignment="1" applyProtection="1">
      <alignment horizontal="left" vertical="center"/>
      <protection locked="0"/>
    </xf>
    <xf numFmtId="38" fontId="0" fillId="5" borderId="0" xfId="1" applyFont="1" applyFill="1" applyBorder="1" applyAlignment="1" applyProtection="1">
      <alignment horizontal="left" vertical="center"/>
      <protection locked="0"/>
    </xf>
    <xf numFmtId="38" fontId="0" fillId="7" borderId="0" xfId="1" applyFont="1" applyFill="1" applyBorder="1" applyAlignment="1" applyProtection="1">
      <alignment horizontal="left" vertical="center"/>
      <protection locked="0"/>
    </xf>
    <xf numFmtId="38" fontId="0" fillId="6" borderId="0" xfId="1" applyFont="1" applyFill="1" applyBorder="1" applyAlignment="1" applyProtection="1">
      <alignment horizontal="left" vertical="center"/>
      <protection locked="0"/>
    </xf>
    <xf numFmtId="0" fontId="7" fillId="0" borderId="0" xfId="0" applyFont="1" applyAlignment="1" applyProtection="1">
      <alignment vertical="center" shrinkToFit="1"/>
      <protection locked="0"/>
    </xf>
    <xf numFmtId="38" fontId="0" fillId="0" borderId="0" xfId="1" applyFont="1" applyAlignment="1" applyProtection="1">
      <alignment horizontal="center" vertical="center"/>
      <protection locked="0"/>
    </xf>
    <xf numFmtId="38" fontId="0" fillId="0" borderId="0" xfId="1" applyFont="1" applyAlignment="1" applyProtection="1">
      <alignment vertical="center"/>
      <protection locked="0"/>
    </xf>
    <xf numFmtId="0" fontId="0" fillId="0" borderId="0" xfId="0" applyProtection="1">
      <alignment vertical="center"/>
      <protection locked="0"/>
    </xf>
    <xf numFmtId="0" fontId="7" fillId="0" borderId="0" xfId="0" applyFont="1" applyProtection="1">
      <alignment vertical="center"/>
      <protection locked="0"/>
    </xf>
    <xf numFmtId="0" fontId="0" fillId="0" borderId="1" xfId="0" applyBorder="1" applyAlignment="1" applyProtection="1">
      <alignment horizontal="center" vertical="center"/>
      <protection locked="0"/>
    </xf>
    <xf numFmtId="0" fontId="14" fillId="0" borderId="2"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0" fillId="0" borderId="1" xfId="0" applyBorder="1" applyAlignment="1" applyProtection="1">
      <alignment horizontal="center" vertical="center" shrinkToFit="1"/>
      <protection locked="0"/>
    </xf>
    <xf numFmtId="0" fontId="0" fillId="5" borderId="1" xfId="0" applyFill="1" applyBorder="1" applyAlignment="1" applyProtection="1">
      <alignment horizontal="left" vertical="center"/>
      <protection locked="0"/>
    </xf>
    <xf numFmtId="38" fontId="0" fillId="2" borderId="1" xfId="1" applyFont="1" applyFill="1" applyBorder="1" applyAlignment="1" applyProtection="1">
      <alignment horizontal="center" vertical="center"/>
      <protection locked="0"/>
    </xf>
    <xf numFmtId="0" fontId="0" fillId="5" borderId="1" xfId="0" applyFill="1" applyBorder="1" applyAlignment="1" applyProtection="1">
      <alignment horizontal="center" vertical="center"/>
      <protection locked="0"/>
    </xf>
    <xf numFmtId="0" fontId="0" fillId="7" borderId="11" xfId="0" applyFill="1" applyBorder="1" applyAlignment="1" applyProtection="1">
      <alignment horizontal="center" vertical="center"/>
      <protection locked="0"/>
    </xf>
    <xf numFmtId="38" fontId="0" fillId="6" borderId="2" xfId="1" applyFont="1" applyFill="1" applyBorder="1" applyAlignment="1" applyProtection="1">
      <alignment horizontal="center" vertical="center" shrinkToFit="1"/>
      <protection locked="0"/>
    </xf>
    <xf numFmtId="0" fontId="0" fillId="7" borderId="12" xfId="0" applyFill="1" applyBorder="1" applyAlignment="1" applyProtection="1">
      <alignment horizontal="center" vertical="center" shrinkToFit="1"/>
      <protection locked="0"/>
    </xf>
    <xf numFmtId="0" fontId="11" fillId="0" borderId="1" xfId="0" applyFont="1" applyBorder="1" applyAlignment="1" applyProtection="1">
      <alignment horizontal="left" vertical="center"/>
      <protection locked="0"/>
    </xf>
    <xf numFmtId="0" fontId="0" fillId="0" borderId="0" xfId="0" applyAlignment="1" applyProtection="1">
      <alignment horizontal="center" vertical="center" shrinkToFit="1"/>
      <protection locked="0"/>
    </xf>
    <xf numFmtId="38" fontId="0" fillId="2" borderId="0" xfId="1" applyFont="1" applyFill="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38" fontId="0" fillId="0" borderId="0" xfId="1" applyFont="1" applyBorder="1" applyProtection="1">
      <alignment vertical="center"/>
      <protection locked="0"/>
    </xf>
    <xf numFmtId="0" fontId="0" fillId="0" borderId="8" xfId="0" applyBorder="1" applyAlignment="1" applyProtection="1">
      <alignment horizontal="left" vertical="center"/>
      <protection locked="0"/>
    </xf>
    <xf numFmtId="0" fontId="0" fillId="0" borderId="8" xfId="0" applyBorder="1" applyProtection="1">
      <alignment vertical="center"/>
      <protection locked="0"/>
    </xf>
    <xf numFmtId="38" fontId="0" fillId="0" borderId="1" xfId="1" applyFont="1" applyFill="1" applyBorder="1" applyAlignment="1" applyProtection="1">
      <alignment horizontal="center" vertical="center" shrinkToFit="1"/>
      <protection locked="0"/>
    </xf>
    <xf numFmtId="38" fontId="0" fillId="0" borderId="6" xfId="1" applyFont="1" applyFill="1" applyBorder="1" applyAlignment="1" applyProtection="1">
      <alignment vertical="center" shrinkToFit="1"/>
      <protection locked="0"/>
    </xf>
    <xf numFmtId="0" fontId="0" fillId="0" borderId="0" xfId="0" applyAlignment="1" applyProtection="1">
      <alignment vertical="center" shrinkToFit="1"/>
      <protection locked="0"/>
    </xf>
    <xf numFmtId="0" fontId="0" fillId="0" borderId="2" xfId="0" applyBorder="1" applyAlignment="1" applyProtection="1">
      <alignment horizontal="left" vertical="center" shrinkToFit="1"/>
      <protection locked="0"/>
    </xf>
    <xf numFmtId="0" fontId="0" fillId="5" borderId="1" xfId="0" applyFill="1" applyBorder="1" applyProtection="1">
      <alignment vertical="center"/>
      <protection locked="0"/>
    </xf>
    <xf numFmtId="38" fontId="7" fillId="0" borderId="1" xfId="1" applyFont="1" applyFill="1" applyBorder="1" applyAlignment="1" applyProtection="1">
      <alignment horizontal="center" vertical="center"/>
      <protection locked="0"/>
    </xf>
    <xf numFmtId="0" fontId="8" fillId="0" borderId="1" xfId="0" applyFont="1" applyBorder="1" applyAlignment="1" applyProtection="1">
      <alignment horizontal="left" vertical="center" shrinkToFit="1"/>
      <protection locked="0"/>
    </xf>
    <xf numFmtId="0" fontId="8" fillId="0" borderId="1" xfId="0" applyFont="1" applyBorder="1" applyAlignment="1" applyProtection="1">
      <alignment horizontal="left" vertical="center"/>
      <protection locked="0"/>
    </xf>
    <xf numFmtId="38" fontId="7" fillId="0" borderId="0" xfId="1" applyFont="1" applyFill="1" applyBorder="1" applyAlignment="1" applyProtection="1">
      <alignment horizontal="center" vertical="center"/>
      <protection locked="0"/>
    </xf>
    <xf numFmtId="38" fontId="7" fillId="4" borderId="0" xfId="1" applyFont="1" applyFill="1" applyBorder="1" applyAlignment="1" applyProtection="1">
      <alignment horizontal="center" vertical="center"/>
      <protection locked="0"/>
    </xf>
    <xf numFmtId="0" fontId="11" fillId="0" borderId="1" xfId="0" applyFont="1" applyBorder="1" applyAlignment="1" applyProtection="1">
      <alignment vertical="center" shrinkToFit="1"/>
      <protection locked="0"/>
    </xf>
    <xf numFmtId="0" fontId="11" fillId="0" borderId="1" xfId="0" applyFont="1" applyBorder="1" applyProtection="1">
      <alignment vertical="center"/>
      <protection locked="0"/>
    </xf>
    <xf numFmtId="0" fontId="0" fillId="0" borderId="1" xfId="0" applyBorder="1" applyProtection="1">
      <alignment vertical="center"/>
      <protection locked="0"/>
    </xf>
    <xf numFmtId="38" fontId="7" fillId="4" borderId="1" xfId="1" applyFont="1" applyFill="1" applyBorder="1" applyAlignment="1" applyProtection="1">
      <alignment horizontal="left" vertical="center"/>
      <protection locked="0"/>
    </xf>
    <xf numFmtId="0" fontId="7" fillId="0" borderId="1" xfId="0" applyFont="1" applyBorder="1" applyProtection="1">
      <alignment vertical="center"/>
      <protection locked="0"/>
    </xf>
    <xf numFmtId="0" fontId="13" fillId="0" borderId="1" xfId="0" applyFont="1" applyBorder="1" applyProtection="1">
      <alignment vertical="center"/>
      <protection locked="0"/>
    </xf>
    <xf numFmtId="38" fontId="0" fillId="8" borderId="6" xfId="1" applyFont="1" applyFill="1" applyBorder="1" applyAlignment="1" applyProtection="1">
      <alignment vertical="center" shrinkToFit="1"/>
      <protection locked="0"/>
    </xf>
    <xf numFmtId="38" fontId="0" fillId="0" borderId="0" xfId="0" applyNumberFormat="1" applyProtection="1">
      <alignment vertical="center"/>
      <protection locked="0"/>
    </xf>
    <xf numFmtId="0" fontId="0" fillId="0" borderId="3" xfId="0" applyBorder="1" applyAlignment="1" applyProtection="1">
      <alignment horizontal="center" vertical="center" shrinkToFit="1"/>
      <protection locked="0"/>
    </xf>
    <xf numFmtId="0" fontId="7" fillId="0" borderId="0" xfId="0" applyFont="1" applyAlignment="1" applyProtection="1">
      <alignment horizontal="center" vertical="center" shrinkToFit="1"/>
      <protection locked="0"/>
    </xf>
    <xf numFmtId="0" fontId="0" fillId="4" borderId="0" xfId="0" applyFill="1" applyAlignment="1" applyProtection="1">
      <alignment horizontal="center" vertical="center" shrinkToFit="1"/>
      <protection locked="0"/>
    </xf>
    <xf numFmtId="0" fontId="5" fillId="0" borderId="0" xfId="0" applyFont="1" applyAlignment="1" applyProtection="1">
      <alignment vertical="center" wrapText="1"/>
      <protection locked="0"/>
    </xf>
    <xf numFmtId="38" fontId="0" fillId="0" borderId="0" xfId="1" applyFont="1" applyAlignment="1" applyProtection="1">
      <alignment vertical="center" shrinkToFit="1"/>
      <protection locked="0"/>
    </xf>
    <xf numFmtId="0" fontId="0" fillId="0" borderId="3" xfId="0" applyBorder="1" applyProtection="1">
      <alignment vertical="center"/>
      <protection locked="0"/>
    </xf>
    <xf numFmtId="0" fontId="0" fillId="0" borderId="1" xfId="0" applyBorder="1" applyAlignment="1" applyProtection="1">
      <alignment horizontal="left" vertical="center"/>
      <protection locked="0"/>
    </xf>
    <xf numFmtId="0" fontId="0" fillId="0" borderId="4" xfId="0" applyBorder="1" applyProtection="1">
      <alignment vertical="center"/>
      <protection locked="0"/>
    </xf>
    <xf numFmtId="0" fontId="0" fillId="0" borderId="0" xfId="0" applyAlignment="1" applyProtection="1">
      <alignment horizontal="left" vertical="center"/>
      <protection locked="0"/>
    </xf>
    <xf numFmtId="0" fontId="7" fillId="0" borderId="0" xfId="0" applyFont="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2" xfId="0" applyBorder="1" applyAlignment="1" applyProtection="1">
      <alignment horizontal="left" vertical="center"/>
      <protection locked="0"/>
    </xf>
    <xf numFmtId="0" fontId="0" fillId="0" borderId="1" xfId="0" applyBorder="1" applyAlignment="1" applyProtection="1">
      <alignment horizontal="left" vertical="center" shrinkToFit="1"/>
      <protection locked="0"/>
    </xf>
    <xf numFmtId="0" fontId="0" fillId="7" borderId="1" xfId="0" applyFill="1" applyBorder="1" applyAlignment="1" applyProtection="1">
      <alignment horizontal="center" vertical="center"/>
    </xf>
    <xf numFmtId="38" fontId="0" fillId="7" borderId="1" xfId="0" applyNumberFormat="1" applyFill="1" applyBorder="1" applyProtection="1">
      <alignment vertical="center"/>
    </xf>
    <xf numFmtId="0" fontId="0" fillId="7" borderId="1" xfId="0" quotePrefix="1" applyFill="1" applyBorder="1" applyAlignment="1" applyProtection="1">
      <alignment horizontal="center" vertical="center" shrinkToFit="1"/>
    </xf>
    <xf numFmtId="0" fontId="0" fillId="0" borderId="1" xfId="0" applyBorder="1" applyAlignment="1" applyProtection="1">
      <alignment horizontal="center" vertical="center" shrinkToFit="1"/>
      <protection locked="0"/>
    </xf>
    <xf numFmtId="0" fontId="0" fillId="0" borderId="1" xfId="0" applyBorder="1" applyAlignment="1" applyProtection="1">
      <alignment horizontal="left" vertical="center" shrinkToFit="1"/>
      <protection locked="0"/>
    </xf>
    <xf numFmtId="0" fontId="0" fillId="0" borderId="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shrinkToFit="1"/>
      <protection locked="0"/>
    </xf>
    <xf numFmtId="38" fontId="0" fillId="0" borderId="1" xfId="1" applyFont="1" applyFill="1" applyBorder="1" applyAlignment="1" applyProtection="1">
      <alignment horizontal="center" vertical="center" shrinkToFit="1"/>
      <protection locked="0"/>
    </xf>
    <xf numFmtId="38" fontId="0" fillId="2" borderId="1" xfId="1" applyFont="1" applyFill="1" applyBorder="1" applyAlignment="1" applyProtection="1">
      <alignment vertical="center" shrinkToFit="1"/>
      <protection locked="0"/>
    </xf>
    <xf numFmtId="38" fontId="0" fillId="2" borderId="2" xfId="1" applyFont="1" applyFill="1" applyBorder="1" applyAlignment="1" applyProtection="1">
      <alignment horizontal="center" vertical="center"/>
      <protection locked="0"/>
    </xf>
    <xf numFmtId="38" fontId="0" fillId="2" borderId="3" xfId="1" applyFont="1" applyFill="1" applyBorder="1" applyAlignment="1" applyProtection="1">
      <alignment horizontal="center" vertical="center"/>
      <protection locked="0"/>
    </xf>
    <xf numFmtId="0" fontId="0" fillId="0" borderId="3" xfId="0" applyBorder="1" applyProtection="1">
      <alignment vertical="center"/>
      <protection locked="0"/>
    </xf>
    <xf numFmtId="0" fontId="0" fillId="0" borderId="1"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1" xfId="0" applyBorder="1" applyAlignment="1" applyProtection="1">
      <alignment horizontal="center" vertical="center" shrinkToFit="1"/>
      <protection locked="0"/>
    </xf>
    <xf numFmtId="0" fontId="0" fillId="0" borderId="1" xfId="0"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2" xfId="0"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0" fontId="0" fillId="0" borderId="9" xfId="0" applyBorder="1" applyAlignment="1" applyProtection="1">
      <alignment horizontal="center" vertical="center" shrinkToFit="1"/>
      <protection locked="0"/>
    </xf>
    <xf numFmtId="0" fontId="0" fillId="0" borderId="0" xfId="0" applyAlignment="1" applyProtection="1">
      <alignment horizontal="left" vertical="center"/>
      <protection locked="0"/>
    </xf>
    <xf numFmtId="0" fontId="0" fillId="0" borderId="2"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1"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2" borderId="1" xfId="0" applyFill="1" applyBorder="1" applyAlignment="1" applyProtection="1">
      <alignment horizontal="left" vertical="center"/>
      <protection locked="0"/>
    </xf>
    <xf numFmtId="38" fontId="0" fillId="2" borderId="2" xfId="1" applyFont="1" applyFill="1" applyBorder="1" applyAlignment="1" applyProtection="1">
      <alignment horizontal="center" vertical="center"/>
      <protection locked="0"/>
    </xf>
    <xf numFmtId="38" fontId="0" fillId="2" borderId="3" xfId="1" applyFont="1" applyFill="1" applyBorder="1" applyAlignment="1" applyProtection="1">
      <alignment horizontal="center" vertical="center"/>
      <protection locked="0"/>
    </xf>
    <xf numFmtId="38" fontId="0" fillId="7" borderId="5" xfId="0" applyNumberFormat="1" applyFill="1" applyBorder="1" applyAlignment="1" applyProtection="1">
      <alignment horizontal="right" vertical="center"/>
    </xf>
    <xf numFmtId="0" fontId="0" fillId="7" borderId="4" xfId="0" applyFill="1" applyBorder="1" applyAlignment="1" applyProtection="1">
      <alignment horizontal="right" vertical="center"/>
    </xf>
    <xf numFmtId="0" fontId="11" fillId="0" borderId="2" xfId="0" applyFont="1" applyBorder="1" applyAlignment="1" applyProtection="1">
      <alignment horizontal="left" vertical="center" wrapText="1"/>
      <protection locked="0"/>
    </xf>
    <xf numFmtId="0" fontId="11" fillId="0" borderId="3" xfId="0" applyFont="1" applyBorder="1" applyAlignment="1" applyProtection="1">
      <alignment horizontal="left" vertical="center" wrapText="1"/>
      <protection locked="0"/>
    </xf>
    <xf numFmtId="0" fontId="0" fillId="0" borderId="2" xfId="0" applyBorder="1" applyProtection="1">
      <alignment vertical="center"/>
      <protection locked="0"/>
    </xf>
    <xf numFmtId="0" fontId="0" fillId="0" borderId="3" xfId="0" applyBorder="1" applyProtection="1">
      <alignment vertical="center"/>
      <protection locked="0"/>
    </xf>
    <xf numFmtId="38" fontId="0" fillId="0" borderId="1" xfId="0" applyNumberFormat="1" applyBorder="1" applyAlignment="1" applyProtection="1">
      <alignment horizontal="center" vertical="center" shrinkToFit="1"/>
      <protection locked="0"/>
    </xf>
    <xf numFmtId="38" fontId="0" fillId="0" borderId="1" xfId="1" applyFont="1" applyFill="1" applyBorder="1" applyAlignment="1" applyProtection="1">
      <alignment horizontal="center" vertical="center" shrinkToFit="1"/>
      <protection locked="0"/>
    </xf>
    <xf numFmtId="38" fontId="0" fillId="0" borderId="1" xfId="1" applyFont="1" applyFill="1" applyBorder="1" applyAlignment="1" applyProtection="1">
      <alignment horizontal="center" vertical="center" wrapText="1" shrinkToFit="1"/>
      <protection locked="0"/>
    </xf>
    <xf numFmtId="38" fontId="0" fillId="2" borderId="1" xfId="1" applyFont="1" applyFill="1" applyBorder="1" applyAlignment="1" applyProtection="1">
      <alignment vertical="center" shrinkToFit="1"/>
      <protection locked="0"/>
    </xf>
    <xf numFmtId="38" fontId="0" fillId="0" borderId="5" xfId="1" applyFont="1" applyFill="1" applyBorder="1" applyAlignment="1" applyProtection="1">
      <alignment horizontal="center" vertical="center" wrapText="1" shrinkToFit="1"/>
      <protection locked="0"/>
    </xf>
    <xf numFmtId="38" fontId="0" fillId="0" borderId="4" xfId="1" applyFont="1" applyFill="1" applyBorder="1" applyAlignment="1" applyProtection="1">
      <alignment horizontal="center" vertical="center" shrinkToFit="1"/>
      <protection locked="0"/>
    </xf>
    <xf numFmtId="38" fontId="0" fillId="0" borderId="5" xfId="1" applyFont="1" applyFill="1" applyBorder="1" applyAlignment="1" applyProtection="1">
      <alignment horizontal="center" vertical="center" shrinkToFit="1"/>
      <protection locked="0"/>
    </xf>
    <xf numFmtId="38" fontId="0" fillId="2" borderId="2" xfId="1" applyFont="1" applyFill="1" applyBorder="1" applyAlignment="1" applyProtection="1">
      <alignment horizontal="left" vertical="center"/>
      <protection locked="0"/>
    </xf>
    <xf numFmtId="38" fontId="0" fillId="0" borderId="10" xfId="1" applyFont="1" applyBorder="1" applyAlignment="1" applyProtection="1">
      <alignment horizontal="center" vertical="center" wrapText="1"/>
    </xf>
    <xf numFmtId="38" fontId="0" fillId="0" borderId="0" xfId="1" applyFont="1" applyAlignment="1" applyProtection="1">
      <alignment horizontal="center" vertical="center" wrapText="1"/>
    </xf>
    <xf numFmtId="38" fontId="0" fillId="2" borderId="2" xfId="1" quotePrefix="1" applyFont="1" applyFill="1" applyBorder="1" applyAlignment="1" applyProtection="1">
      <alignment horizontal="left" vertical="center"/>
      <protection locked="0"/>
    </xf>
    <xf numFmtId="38" fontId="0" fillId="0" borderId="2" xfId="1" applyFont="1" applyFill="1" applyBorder="1" applyAlignment="1" applyProtection="1">
      <alignment horizontal="center" vertical="center" shrinkToFit="1"/>
      <protection locked="0"/>
    </xf>
    <xf numFmtId="38" fontId="0" fillId="0" borderId="9" xfId="1" applyFont="1" applyFill="1" applyBorder="1" applyAlignment="1" applyProtection="1">
      <alignment horizontal="center" vertical="center" shrinkToFit="1"/>
      <protection locked="0"/>
    </xf>
    <xf numFmtId="38" fontId="0" fillId="0" borderId="3" xfId="1" applyFont="1" applyFill="1" applyBorder="1" applyAlignment="1" applyProtection="1">
      <alignment horizontal="center" vertical="center" shrinkToFit="1"/>
      <protection locked="0"/>
    </xf>
    <xf numFmtId="0" fontId="0" fillId="2" borderId="2" xfId="0" applyFill="1" applyBorder="1" applyAlignment="1" applyProtection="1">
      <alignment horizontal="left" vertical="center"/>
      <protection locked="0"/>
    </xf>
    <xf numFmtId="38" fontId="0" fillId="7" borderId="5" xfId="0" applyNumberFormat="1" applyFill="1" applyBorder="1" applyProtection="1">
      <alignment vertical="center"/>
    </xf>
    <xf numFmtId="0" fontId="0" fillId="7" borderId="7" xfId="0" applyFill="1" applyBorder="1" applyProtection="1">
      <alignment vertical="center"/>
    </xf>
    <xf numFmtId="0" fontId="0" fillId="7" borderId="4" xfId="0" applyFill="1" applyBorder="1" applyProtection="1">
      <alignment vertical="center"/>
    </xf>
    <xf numFmtId="0" fontId="12" fillId="0" borderId="2" xfId="0" applyFont="1" applyBorder="1" applyAlignment="1" applyProtection="1">
      <alignment horizontal="left" vertical="center" wrapText="1"/>
      <protection locked="0"/>
    </xf>
    <xf numFmtId="0" fontId="12" fillId="0" borderId="3" xfId="0" applyFont="1" applyBorder="1" applyAlignment="1" applyProtection="1">
      <alignment horizontal="left" vertical="center" wrapText="1"/>
      <protection locked="0"/>
    </xf>
    <xf numFmtId="38" fontId="0" fillId="8" borderId="2" xfId="1" applyFont="1" applyFill="1" applyBorder="1" applyAlignment="1" applyProtection="1">
      <alignment horizontal="center" vertical="center" shrinkToFit="1"/>
      <protection locked="0"/>
    </xf>
    <xf numFmtId="38" fontId="0" fillId="8" borderId="9" xfId="1" applyFont="1" applyFill="1" applyBorder="1" applyAlignment="1" applyProtection="1">
      <alignment horizontal="center" vertical="center" shrinkToFit="1"/>
      <protection locked="0"/>
    </xf>
    <xf numFmtId="38" fontId="0" fillId="8" borderId="3" xfId="1" applyFont="1" applyFill="1" applyBorder="1" applyAlignment="1" applyProtection="1">
      <alignment horizontal="center" vertical="center" shrinkToFit="1"/>
      <protection locked="0"/>
    </xf>
    <xf numFmtId="0" fontId="0" fillId="0" borderId="1" xfId="0" applyBorder="1" applyAlignment="1" applyProtection="1">
      <alignment horizontal="left" vertical="center" shrinkToFit="1"/>
      <protection locked="0"/>
    </xf>
    <xf numFmtId="0" fontId="0" fillId="7" borderId="1" xfId="0" quotePrefix="1" applyFill="1" applyBorder="1" applyAlignment="1">
      <alignment horizontal="center" vertical="center" shrinkToFit="1"/>
    </xf>
    <xf numFmtId="0" fontId="0" fillId="7" borderId="1" xfId="0" applyFill="1" applyBorder="1" applyAlignment="1">
      <alignment horizontal="center" vertical="center"/>
    </xf>
    <xf numFmtId="38" fontId="0" fillId="7" borderId="1" xfId="0" applyNumberFormat="1" applyFill="1" applyBorder="1">
      <alignment vertical="center"/>
    </xf>
    <xf numFmtId="38" fontId="0" fillId="7" borderId="5" xfId="0" applyNumberFormat="1" applyFill="1" applyBorder="1">
      <alignment vertical="center"/>
    </xf>
    <xf numFmtId="0" fontId="0" fillId="7" borderId="7" xfId="0" applyFill="1" applyBorder="1">
      <alignment vertical="center"/>
    </xf>
    <xf numFmtId="0" fontId="0" fillId="7" borderId="4" xfId="0" applyFill="1" applyBorder="1">
      <alignment vertical="center"/>
    </xf>
    <xf numFmtId="38" fontId="0" fillId="7" borderId="5" xfId="0" applyNumberFormat="1" applyFill="1" applyBorder="1" applyAlignment="1">
      <alignment horizontal="right" vertical="center"/>
    </xf>
    <xf numFmtId="0" fontId="0" fillId="7" borderId="4" xfId="0" applyFill="1" applyBorder="1" applyAlignment="1">
      <alignment horizontal="right" vertical="center"/>
    </xf>
  </cellXfs>
  <cellStyles count="2">
    <cellStyle name="桁区切り" xfId="1" builtinId="6"/>
    <cellStyle name="標準" xfId="0" builtinId="0"/>
  </cellStyles>
  <dxfs count="154">
    <dxf>
      <font>
        <color rgb="FFFF0000"/>
      </font>
      <fill>
        <patternFill>
          <bgColor theme="5" tint="0.79998168889431442"/>
        </patternFill>
      </fill>
    </dxf>
    <dxf>
      <font>
        <color rgb="FFFF0000"/>
      </font>
      <fill>
        <patternFill>
          <bgColor theme="5" tint="0.79998168889431442"/>
        </patternFill>
      </fill>
    </dxf>
    <dxf>
      <font>
        <strike val="0"/>
        <color rgb="FFFF0000"/>
      </font>
    </dxf>
    <dxf>
      <font>
        <strike val="0"/>
        <color rgb="FFFF0000"/>
      </font>
    </dxf>
    <dxf>
      <font>
        <strike val="0"/>
        <color rgb="FFFF0000"/>
      </font>
    </dxf>
    <dxf>
      <font>
        <strike val="0"/>
        <color rgb="FFFF0000"/>
      </font>
    </dxf>
    <dxf>
      <font>
        <color rgb="FFFF0000"/>
      </font>
      <fill>
        <patternFill>
          <bgColor theme="5" tint="0.79998168889431442"/>
        </patternFill>
      </fill>
    </dxf>
    <dxf>
      <font>
        <strike val="0"/>
        <color rgb="FFFF0000"/>
      </font>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dxf>
    <dxf>
      <fill>
        <patternFill>
          <bgColor theme="8" tint="0.79998168889431442"/>
        </patternFill>
      </fill>
    </dxf>
    <dxf>
      <font>
        <color rgb="FFFF0000"/>
      </font>
      <fill>
        <patternFill>
          <bgColor theme="5"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ont>
        <color rgb="FFFF0000"/>
      </font>
    </dxf>
    <dxf>
      <font>
        <color rgb="FFFF0000"/>
      </font>
      <fill>
        <patternFill>
          <bgColor theme="5" tint="0.79998168889431442"/>
        </patternFill>
      </fill>
    </dxf>
    <dxf>
      <font>
        <color rgb="FFFF0000"/>
      </font>
      <fill>
        <patternFill>
          <bgColor theme="5" tint="0.79998168889431442"/>
        </patternFill>
      </fill>
    </dxf>
    <dxf>
      <font>
        <strike val="0"/>
        <color rgb="FFFF0000"/>
      </font>
    </dxf>
    <dxf>
      <font>
        <strike val="0"/>
        <color rgb="FFFF0000"/>
      </font>
    </dxf>
    <dxf>
      <font>
        <strike val="0"/>
        <color rgb="FFFF0000"/>
      </font>
    </dxf>
    <dxf>
      <font>
        <strike val="0"/>
        <color rgb="FFFF0000"/>
      </font>
    </dxf>
    <dxf>
      <font>
        <color rgb="FFFF0000"/>
      </font>
      <fill>
        <patternFill>
          <bgColor theme="5" tint="0.79998168889431442"/>
        </patternFill>
      </fill>
    </dxf>
    <dxf>
      <font>
        <strike val="0"/>
        <color rgb="FFFF0000"/>
      </font>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dxf>
    <dxf>
      <fill>
        <patternFill>
          <bgColor theme="8" tint="0.79998168889431442"/>
        </patternFill>
      </fill>
    </dxf>
    <dxf>
      <font>
        <color rgb="FFFF0000"/>
      </font>
      <fill>
        <patternFill>
          <bgColor theme="5"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ont>
        <color rgb="FFFF0000"/>
      </font>
    </dxf>
  </dxfs>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EBC07-4288-42B0-AC85-469AE5B34B26}">
  <dimension ref="A1:K20"/>
  <sheetViews>
    <sheetView workbookViewId="0">
      <selection activeCell="E16" sqref="E16"/>
    </sheetView>
  </sheetViews>
  <sheetFormatPr defaultColWidth="9" defaultRowHeight="13.5" x14ac:dyDescent="0.15"/>
  <cols>
    <col min="1" max="1" width="16" bestFit="1" customWidth="1"/>
    <col min="2" max="2" width="19" bestFit="1" customWidth="1"/>
    <col min="3" max="3" width="10.5" bestFit="1" customWidth="1"/>
    <col min="4" max="4" width="11.25" bestFit="1" customWidth="1"/>
    <col min="5" max="5" width="16" bestFit="1" customWidth="1"/>
    <col min="6" max="6" width="15.25" bestFit="1" customWidth="1"/>
    <col min="7" max="7" width="10" bestFit="1" customWidth="1"/>
    <col min="8" max="8" width="6.25" bestFit="1" customWidth="1"/>
    <col min="9" max="10" width="20.75" bestFit="1" customWidth="1"/>
  </cols>
  <sheetData>
    <row r="1" spans="1:11" x14ac:dyDescent="0.15">
      <c r="A1" t="s">
        <v>57</v>
      </c>
      <c r="B1" t="s">
        <v>34</v>
      </c>
      <c r="C1" t="s">
        <v>35</v>
      </c>
      <c r="D1" t="s">
        <v>65</v>
      </c>
      <c r="E1" t="s">
        <v>72</v>
      </c>
      <c r="F1" t="s">
        <v>73</v>
      </c>
      <c r="G1" t="s">
        <v>36</v>
      </c>
      <c r="H1" t="s">
        <v>78</v>
      </c>
      <c r="I1" t="s">
        <v>26</v>
      </c>
      <c r="J1" t="s">
        <v>26</v>
      </c>
      <c r="K1" t="s">
        <v>56</v>
      </c>
    </row>
    <row r="2" spans="1:11" x14ac:dyDescent="0.15">
      <c r="A2" t="s">
        <v>51</v>
      </c>
      <c r="B2" s="4" t="s">
        <v>33</v>
      </c>
      <c r="C2" t="s">
        <v>62</v>
      </c>
      <c r="D2" t="s">
        <v>63</v>
      </c>
      <c r="E2" t="s">
        <v>60</v>
      </c>
      <c r="G2" t="s">
        <v>8</v>
      </c>
      <c r="H2" s="5" t="s">
        <v>53</v>
      </c>
      <c r="I2" t="s">
        <v>51</v>
      </c>
      <c r="J2" t="s">
        <v>51</v>
      </c>
      <c r="K2" s="5" t="s">
        <v>53</v>
      </c>
    </row>
    <row r="3" spans="1:11" x14ac:dyDescent="0.15">
      <c r="A3" t="s">
        <v>58</v>
      </c>
      <c r="B3" s="4" t="s">
        <v>44</v>
      </c>
      <c r="C3" t="s">
        <v>10</v>
      </c>
      <c r="D3" t="s">
        <v>64</v>
      </c>
      <c r="E3" t="s">
        <v>70</v>
      </c>
      <c r="G3" t="s">
        <v>54</v>
      </c>
      <c r="H3" s="5" t="s">
        <v>1</v>
      </c>
      <c r="I3" t="s">
        <v>49</v>
      </c>
      <c r="J3" t="s">
        <v>46</v>
      </c>
      <c r="K3" s="5" t="s">
        <v>1</v>
      </c>
    </row>
    <row r="4" spans="1:11" x14ac:dyDescent="0.15">
      <c r="A4" t="s">
        <v>59</v>
      </c>
      <c r="B4" s="4" t="s">
        <v>41</v>
      </c>
      <c r="C4" t="s">
        <v>11</v>
      </c>
      <c r="E4" t="s">
        <v>85</v>
      </c>
      <c r="G4" t="s">
        <v>9</v>
      </c>
      <c r="I4" t="s">
        <v>50</v>
      </c>
      <c r="J4" t="s">
        <v>47</v>
      </c>
    </row>
    <row r="5" spans="1:11" x14ac:dyDescent="0.15">
      <c r="A5" t="s">
        <v>61</v>
      </c>
      <c r="B5" s="4" t="s">
        <v>37</v>
      </c>
      <c r="E5" t="s">
        <v>86</v>
      </c>
      <c r="I5" t="s">
        <v>52</v>
      </c>
      <c r="J5" t="s">
        <v>48</v>
      </c>
    </row>
    <row r="6" spans="1:11" x14ac:dyDescent="0.15">
      <c r="A6" t="s">
        <v>69</v>
      </c>
      <c r="B6" s="4" t="s">
        <v>38</v>
      </c>
      <c r="E6" t="s">
        <v>76</v>
      </c>
      <c r="J6" t="s">
        <v>52</v>
      </c>
    </row>
    <row r="7" spans="1:11" x14ac:dyDescent="0.15">
      <c r="A7" t="s">
        <v>70</v>
      </c>
      <c r="B7" t="s">
        <v>42</v>
      </c>
      <c r="E7" t="s">
        <v>74</v>
      </c>
    </row>
    <row r="8" spans="1:11" x14ac:dyDescent="0.15">
      <c r="A8" t="s">
        <v>52</v>
      </c>
      <c r="B8" t="s">
        <v>39</v>
      </c>
      <c r="E8" t="s">
        <v>75</v>
      </c>
    </row>
    <row r="9" spans="1:11" x14ac:dyDescent="0.15">
      <c r="B9" t="s">
        <v>40</v>
      </c>
      <c r="E9" t="s">
        <v>68</v>
      </c>
    </row>
    <row r="10" spans="1:11" x14ac:dyDescent="0.15">
      <c r="B10" t="s">
        <v>43</v>
      </c>
      <c r="E10" t="s">
        <v>92</v>
      </c>
    </row>
    <row r="11" spans="1:11" x14ac:dyDescent="0.15">
      <c r="B11" t="s">
        <v>52</v>
      </c>
      <c r="E11" t="s">
        <v>93</v>
      </c>
    </row>
    <row r="12" spans="1:11" x14ac:dyDescent="0.15">
      <c r="E12" t="s">
        <v>96</v>
      </c>
    </row>
    <row r="14" spans="1:11" x14ac:dyDescent="0.15">
      <c r="E14" s="11" t="s">
        <v>71</v>
      </c>
    </row>
    <row r="15" spans="1:11" x14ac:dyDescent="0.15">
      <c r="E15" s="11" t="s">
        <v>82</v>
      </c>
    </row>
    <row r="16" spans="1:11" x14ac:dyDescent="0.15">
      <c r="E16" s="11" t="s">
        <v>83</v>
      </c>
    </row>
    <row r="17" spans="5:5" x14ac:dyDescent="0.15">
      <c r="E17" s="11"/>
    </row>
    <row r="18" spans="5:5" x14ac:dyDescent="0.15">
      <c r="E18" s="11" t="s">
        <v>94</v>
      </c>
    </row>
    <row r="19" spans="5:5" x14ac:dyDescent="0.15">
      <c r="E19" s="11"/>
    </row>
    <row r="20" spans="5:5" x14ac:dyDescent="0.15">
      <c r="E20" s="11" t="s">
        <v>84</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38AFA-E8C0-48FA-97CE-73BBFA5233EC}">
  <sheetPr codeName="Sheet1">
    <pageSetUpPr fitToPage="1"/>
  </sheetPr>
  <dimension ref="A1:W154"/>
  <sheetViews>
    <sheetView tabSelected="1" view="pageBreakPreview" zoomScale="110" zoomScaleNormal="100" zoomScaleSheetLayoutView="110" workbookViewId="0">
      <selection activeCell="M33" sqref="M33:M39"/>
    </sheetView>
  </sheetViews>
  <sheetFormatPr defaultColWidth="9" defaultRowHeight="22.5" customHeight="1" x14ac:dyDescent="0.15"/>
  <cols>
    <col min="1" max="15" width="14.625" style="48" customWidth="1"/>
    <col min="16" max="16" width="23.25" style="49" customWidth="1"/>
    <col min="17" max="17" width="23.5" style="48" bestFit="1" customWidth="1"/>
    <col min="18" max="18" width="18.875" style="48" bestFit="1" customWidth="1"/>
    <col min="19" max="19" width="11.125" style="48" bestFit="1" customWidth="1"/>
    <col min="20" max="20" width="27.25" style="48" customWidth="1"/>
    <col min="21" max="21" width="8.875" style="48" customWidth="1"/>
    <col min="22" max="16384" width="9" style="48"/>
  </cols>
  <sheetData>
    <row r="1" spans="1:19" s="35" customFormat="1" ht="22.5" customHeight="1" x14ac:dyDescent="0.15">
      <c r="A1" s="117" t="s">
        <v>219</v>
      </c>
      <c r="B1" s="117"/>
      <c r="C1" s="117"/>
      <c r="D1" s="117"/>
      <c r="E1" s="117"/>
      <c r="F1" s="117"/>
      <c r="G1" s="117"/>
      <c r="H1" s="117"/>
      <c r="I1" s="117"/>
      <c r="J1" s="117"/>
      <c r="K1" s="117"/>
      <c r="L1" s="117"/>
      <c r="M1" s="117"/>
      <c r="N1" s="117"/>
      <c r="O1" s="117"/>
      <c r="P1" s="34" t="s">
        <v>56</v>
      </c>
    </row>
    <row r="2" spans="1:19" s="36" customFormat="1" ht="13.5" x14ac:dyDescent="0.15">
      <c r="A2" s="36" t="s">
        <v>80</v>
      </c>
      <c r="F2" s="37"/>
      <c r="P2" s="38"/>
    </row>
    <row r="3" spans="1:19" s="36" customFormat="1" ht="22.5" customHeight="1" x14ac:dyDescent="0.15">
      <c r="A3" s="39" t="s">
        <v>30</v>
      </c>
      <c r="B3" s="146"/>
      <c r="C3" s="128"/>
      <c r="D3" s="128"/>
      <c r="E3" s="129"/>
      <c r="F3" s="40"/>
      <c r="G3" s="40"/>
      <c r="H3" s="40"/>
      <c r="I3" s="40"/>
      <c r="J3" s="40"/>
      <c r="K3" s="40"/>
      <c r="L3" s="40"/>
      <c r="M3" s="41"/>
      <c r="N3" s="40" t="s">
        <v>133</v>
      </c>
      <c r="O3" s="40"/>
      <c r="P3" s="18" t="str">
        <f>IF(COUNTIF(P33:R154,"NG"),"要修正！","クリア ! ")</f>
        <v xml:space="preserve">クリア ! </v>
      </c>
      <c r="Q3" s="36" t="s">
        <v>101</v>
      </c>
      <c r="S3" s="38"/>
    </row>
    <row r="4" spans="1:19" s="36" customFormat="1" ht="22.5" customHeight="1" x14ac:dyDescent="0.15">
      <c r="A4" s="39" t="s">
        <v>29</v>
      </c>
      <c r="B4" s="146"/>
      <c r="C4" s="128"/>
      <c r="D4" s="128"/>
      <c r="E4" s="129"/>
      <c r="F4" s="40"/>
      <c r="G4" s="40"/>
      <c r="H4" s="40"/>
      <c r="I4" s="40"/>
      <c r="J4" s="40"/>
      <c r="K4" s="40"/>
      <c r="L4" s="40"/>
      <c r="M4" s="42"/>
      <c r="N4" s="40" t="s">
        <v>130</v>
      </c>
      <c r="O4" s="40"/>
      <c r="P4" s="147" t="str">
        <f>IF(P3="要修正！","※「クリア！」になるようNG箇所を修正してください。","")</f>
        <v/>
      </c>
    </row>
    <row r="5" spans="1:19" s="36" customFormat="1" ht="22.5" customHeight="1" x14ac:dyDescent="0.15">
      <c r="A5" s="39" t="s">
        <v>31</v>
      </c>
      <c r="B5" s="149"/>
      <c r="C5" s="128"/>
      <c r="D5" s="128"/>
      <c r="E5" s="129"/>
      <c r="F5" s="40"/>
      <c r="G5" s="40"/>
      <c r="H5" s="40"/>
      <c r="I5" s="40"/>
      <c r="J5" s="40"/>
      <c r="K5" s="40"/>
      <c r="L5" s="40"/>
      <c r="M5" s="43"/>
      <c r="N5" s="40" t="s">
        <v>131</v>
      </c>
      <c r="O5" s="40"/>
      <c r="P5" s="148"/>
    </row>
    <row r="6" spans="1:19" s="36" customFormat="1" ht="22.5" customHeight="1" x14ac:dyDescent="0.15">
      <c r="A6" s="39" t="s">
        <v>32</v>
      </c>
      <c r="B6" s="146"/>
      <c r="C6" s="128"/>
      <c r="D6" s="128"/>
      <c r="E6" s="129"/>
      <c r="F6" s="40"/>
      <c r="G6" s="40"/>
      <c r="H6" s="40"/>
      <c r="I6" s="40"/>
      <c r="J6" s="40"/>
      <c r="K6" s="40"/>
      <c r="L6" s="40"/>
      <c r="M6" s="44"/>
      <c r="N6" s="40" t="s">
        <v>132</v>
      </c>
      <c r="O6" s="40"/>
      <c r="P6" s="45"/>
      <c r="Q6" s="46"/>
    </row>
    <row r="7" spans="1:19" s="36" customFormat="1" ht="22.5" customHeight="1" x14ac:dyDescent="0.15">
      <c r="E7" s="47"/>
      <c r="F7" s="47"/>
      <c r="G7" s="47"/>
      <c r="H7" s="47"/>
      <c r="I7" s="47"/>
      <c r="J7" s="47"/>
      <c r="K7" s="47"/>
      <c r="L7" s="47"/>
      <c r="M7" s="47"/>
      <c r="N7" s="47"/>
      <c r="O7" s="47"/>
      <c r="P7" s="45"/>
      <c r="Q7" s="46"/>
    </row>
    <row r="8" spans="1:19" ht="22.5" customHeight="1" x14ac:dyDescent="0.15">
      <c r="A8" s="48" t="s">
        <v>129</v>
      </c>
    </row>
    <row r="9" spans="1:19" ht="22.5" customHeight="1" x14ac:dyDescent="0.15">
      <c r="F9" s="116" t="s">
        <v>153</v>
      </c>
      <c r="G9" s="116"/>
      <c r="H9" s="116"/>
      <c r="I9" s="116"/>
      <c r="J9" s="116" t="s">
        <v>185</v>
      </c>
      <c r="K9" s="116"/>
      <c r="L9" s="116"/>
    </row>
    <row r="10" spans="1:19" s="17" customFormat="1" ht="22.5" customHeight="1" x14ac:dyDescent="0.15">
      <c r="A10" s="50" t="s">
        <v>105</v>
      </c>
      <c r="B10" s="50" t="s">
        <v>127</v>
      </c>
      <c r="C10" s="50" t="s">
        <v>161</v>
      </c>
      <c r="D10" s="50" t="s">
        <v>108</v>
      </c>
      <c r="E10" s="50" t="s">
        <v>6</v>
      </c>
      <c r="F10" s="53" t="s">
        <v>212</v>
      </c>
      <c r="G10" s="53" t="s">
        <v>213</v>
      </c>
      <c r="H10" s="51" t="s">
        <v>214</v>
      </c>
      <c r="I10" s="96" t="s">
        <v>135</v>
      </c>
      <c r="J10" s="51" t="s">
        <v>215</v>
      </c>
      <c r="K10" s="52" t="s">
        <v>216</v>
      </c>
      <c r="L10" s="96" t="s">
        <v>134</v>
      </c>
      <c r="M10" s="115" t="s">
        <v>193</v>
      </c>
      <c r="N10" s="115"/>
      <c r="O10" s="119"/>
      <c r="P10" s="50" t="s">
        <v>198</v>
      </c>
      <c r="Q10" s="86" t="s">
        <v>106</v>
      </c>
      <c r="S10" s="48"/>
    </row>
    <row r="11" spans="1:19" s="17" customFormat="1" ht="22.5" customHeight="1" x14ac:dyDescent="0.15">
      <c r="A11" s="50">
        <v>1</v>
      </c>
      <c r="B11" s="54"/>
      <c r="C11" s="55"/>
      <c r="D11" s="56"/>
      <c r="E11" s="30"/>
      <c r="F11" s="6"/>
      <c r="G11" s="6"/>
      <c r="H11" s="26">
        <f>G11-F11</f>
        <v>0</v>
      </c>
      <c r="I11" s="57"/>
      <c r="J11" s="58"/>
      <c r="K11" s="25">
        <f>J11-F11</f>
        <v>0</v>
      </c>
      <c r="L11" s="59"/>
      <c r="M11" s="130"/>
      <c r="N11" s="130"/>
      <c r="O11" s="153"/>
      <c r="P11" s="60" t="s">
        <v>200</v>
      </c>
      <c r="Q11" s="91" t="s">
        <v>141</v>
      </c>
      <c r="S11" s="48"/>
    </row>
    <row r="12" spans="1:19" s="17" customFormat="1" ht="22.5" customHeight="1" x14ac:dyDescent="0.15">
      <c r="A12" s="50">
        <v>2</v>
      </c>
      <c r="B12" s="54"/>
      <c r="C12" s="55"/>
      <c r="D12" s="56"/>
      <c r="E12" s="30"/>
      <c r="F12" s="6"/>
      <c r="G12" s="6"/>
      <c r="H12" s="26">
        <f t="shared" ref="H12:H25" si="0">G12-F12</f>
        <v>0</v>
      </c>
      <c r="I12" s="57"/>
      <c r="J12" s="58"/>
      <c r="K12" s="25">
        <f t="shared" ref="K12:K25" si="1">J12-F12</f>
        <v>0</v>
      </c>
      <c r="L12" s="59"/>
      <c r="M12" s="130"/>
      <c r="N12" s="130"/>
      <c r="O12" s="153"/>
      <c r="P12" s="60" t="s">
        <v>199</v>
      </c>
      <c r="Q12" s="91" t="s">
        <v>143</v>
      </c>
      <c r="S12" s="48"/>
    </row>
    <row r="13" spans="1:19" s="17" customFormat="1" ht="22.5" customHeight="1" x14ac:dyDescent="0.15">
      <c r="A13" s="50">
        <v>3</v>
      </c>
      <c r="B13" s="54"/>
      <c r="C13" s="55"/>
      <c r="D13" s="56"/>
      <c r="E13" s="30"/>
      <c r="F13" s="6"/>
      <c r="G13" s="6"/>
      <c r="H13" s="26">
        <f t="shared" si="0"/>
        <v>0</v>
      </c>
      <c r="I13" s="57"/>
      <c r="J13" s="58"/>
      <c r="K13" s="25">
        <f t="shared" si="1"/>
        <v>0</v>
      </c>
      <c r="L13" s="59"/>
      <c r="M13" s="130"/>
      <c r="N13" s="130"/>
      <c r="O13" s="153"/>
      <c r="P13" s="60" t="s">
        <v>201</v>
      </c>
      <c r="Q13" s="91" t="s">
        <v>142</v>
      </c>
      <c r="S13" s="48"/>
    </row>
    <row r="14" spans="1:19" s="17" customFormat="1" ht="22.5" customHeight="1" x14ac:dyDescent="0.15">
      <c r="A14" s="50">
        <v>4</v>
      </c>
      <c r="B14" s="54"/>
      <c r="C14" s="55"/>
      <c r="D14" s="56"/>
      <c r="E14" s="30"/>
      <c r="F14" s="6"/>
      <c r="G14" s="6"/>
      <c r="H14" s="26">
        <f t="shared" si="0"/>
        <v>0</v>
      </c>
      <c r="I14" s="57"/>
      <c r="J14" s="58"/>
      <c r="K14" s="25">
        <f t="shared" si="1"/>
        <v>0</v>
      </c>
      <c r="L14" s="59"/>
      <c r="M14" s="130"/>
      <c r="N14" s="130"/>
      <c r="O14" s="153"/>
      <c r="P14" s="60" t="s">
        <v>202</v>
      </c>
      <c r="S14" s="48"/>
    </row>
    <row r="15" spans="1:19" s="17" customFormat="1" ht="22.5" customHeight="1" x14ac:dyDescent="0.15">
      <c r="A15" s="50">
        <v>5</v>
      </c>
      <c r="B15" s="54"/>
      <c r="C15" s="55"/>
      <c r="D15" s="56"/>
      <c r="E15" s="30"/>
      <c r="F15" s="6"/>
      <c r="G15" s="6"/>
      <c r="H15" s="26">
        <f t="shared" si="0"/>
        <v>0</v>
      </c>
      <c r="I15" s="57"/>
      <c r="J15" s="58"/>
      <c r="K15" s="25">
        <f t="shared" si="1"/>
        <v>0</v>
      </c>
      <c r="L15" s="59"/>
      <c r="M15" s="130"/>
      <c r="N15" s="130"/>
      <c r="O15" s="153"/>
      <c r="P15" s="60" t="s">
        <v>203</v>
      </c>
      <c r="Q15" s="61"/>
      <c r="S15" s="48"/>
    </row>
    <row r="16" spans="1:19" s="17" customFormat="1" ht="22.5" customHeight="1" x14ac:dyDescent="0.15">
      <c r="A16" s="50">
        <v>6</v>
      </c>
      <c r="B16" s="54"/>
      <c r="C16" s="55"/>
      <c r="D16" s="56"/>
      <c r="E16" s="30"/>
      <c r="F16" s="6"/>
      <c r="G16" s="62"/>
      <c r="H16" s="26">
        <f t="shared" si="0"/>
        <v>0</v>
      </c>
      <c r="I16" s="57"/>
      <c r="J16" s="58"/>
      <c r="K16" s="25">
        <f t="shared" si="1"/>
        <v>0</v>
      </c>
      <c r="L16" s="59"/>
      <c r="M16" s="130"/>
      <c r="N16" s="130"/>
      <c r="O16" s="153"/>
      <c r="P16" s="60" t="s">
        <v>204</v>
      </c>
      <c r="Q16" s="61"/>
      <c r="S16" s="48"/>
    </row>
    <row r="17" spans="1:22" s="17" customFormat="1" ht="22.5" customHeight="1" x14ac:dyDescent="0.15">
      <c r="A17" s="50">
        <v>7</v>
      </c>
      <c r="B17" s="54"/>
      <c r="C17" s="55"/>
      <c r="D17" s="56"/>
      <c r="E17" s="30"/>
      <c r="F17" s="6"/>
      <c r="G17" s="6"/>
      <c r="H17" s="26">
        <f t="shared" si="0"/>
        <v>0</v>
      </c>
      <c r="I17" s="57"/>
      <c r="J17" s="58"/>
      <c r="K17" s="25">
        <f t="shared" si="1"/>
        <v>0</v>
      </c>
      <c r="L17" s="59"/>
      <c r="M17" s="130"/>
      <c r="N17" s="130"/>
      <c r="O17" s="153"/>
      <c r="P17" s="60" t="s">
        <v>205</v>
      </c>
      <c r="Q17" s="61"/>
      <c r="S17" s="48"/>
    </row>
    <row r="18" spans="1:22" s="17" customFormat="1" ht="22.5" customHeight="1" x14ac:dyDescent="0.15">
      <c r="A18" s="50">
        <v>8</v>
      </c>
      <c r="B18" s="54"/>
      <c r="C18" s="55"/>
      <c r="D18" s="56"/>
      <c r="E18" s="30"/>
      <c r="F18" s="6"/>
      <c r="G18" s="6"/>
      <c r="H18" s="26">
        <f t="shared" si="0"/>
        <v>0</v>
      </c>
      <c r="I18" s="57"/>
      <c r="J18" s="58"/>
      <c r="K18" s="25">
        <f t="shared" si="1"/>
        <v>0</v>
      </c>
      <c r="L18" s="59"/>
      <c r="M18" s="130"/>
      <c r="N18" s="130"/>
      <c r="O18" s="153"/>
      <c r="P18" s="60" t="s">
        <v>206</v>
      </c>
      <c r="Q18" s="61"/>
      <c r="S18" s="48"/>
    </row>
    <row r="19" spans="1:22" ht="22.5" customHeight="1" x14ac:dyDescent="0.15">
      <c r="A19" s="50">
        <v>9</v>
      </c>
      <c r="B19" s="54"/>
      <c r="C19" s="24"/>
      <c r="D19" s="56"/>
      <c r="E19" s="2"/>
      <c r="F19" s="31"/>
      <c r="G19" s="31"/>
      <c r="H19" s="26">
        <f t="shared" si="0"/>
        <v>0</v>
      </c>
      <c r="I19" s="19"/>
      <c r="J19" s="28"/>
      <c r="K19" s="25">
        <f t="shared" si="1"/>
        <v>0</v>
      </c>
      <c r="L19" s="23"/>
      <c r="M19" s="130"/>
      <c r="N19" s="130"/>
      <c r="O19" s="130"/>
      <c r="P19" s="17"/>
      <c r="Q19" s="61"/>
    </row>
    <row r="20" spans="1:22" ht="22.5" customHeight="1" x14ac:dyDescent="0.15">
      <c r="A20" s="50">
        <v>10</v>
      </c>
      <c r="B20" s="54"/>
      <c r="C20" s="24"/>
      <c r="D20" s="56"/>
      <c r="E20" s="2"/>
      <c r="F20" s="31"/>
      <c r="G20" s="31"/>
      <c r="H20" s="26">
        <f t="shared" si="0"/>
        <v>0</v>
      </c>
      <c r="I20" s="19"/>
      <c r="J20" s="28"/>
      <c r="K20" s="25">
        <f t="shared" si="1"/>
        <v>0</v>
      </c>
      <c r="L20" s="23"/>
      <c r="M20" s="130"/>
      <c r="N20" s="130"/>
      <c r="O20" s="130"/>
      <c r="P20" s="17"/>
      <c r="Q20" s="61"/>
    </row>
    <row r="21" spans="1:22" ht="22.5" customHeight="1" x14ac:dyDescent="0.15">
      <c r="A21" s="50">
        <v>11</v>
      </c>
      <c r="B21" s="54"/>
      <c r="C21" s="24"/>
      <c r="D21" s="56"/>
      <c r="E21" s="2"/>
      <c r="F21" s="31"/>
      <c r="G21" s="31"/>
      <c r="H21" s="26">
        <f t="shared" si="0"/>
        <v>0</v>
      </c>
      <c r="I21" s="19"/>
      <c r="J21" s="28"/>
      <c r="K21" s="25">
        <f t="shared" si="1"/>
        <v>0</v>
      </c>
      <c r="L21" s="23"/>
      <c r="M21" s="130"/>
      <c r="N21" s="130"/>
      <c r="O21" s="130"/>
      <c r="P21" s="17"/>
      <c r="Q21" s="61"/>
    </row>
    <row r="22" spans="1:22" ht="22.5" customHeight="1" x14ac:dyDescent="0.15">
      <c r="A22" s="50">
        <v>12</v>
      </c>
      <c r="B22" s="54"/>
      <c r="C22" s="24"/>
      <c r="D22" s="56"/>
      <c r="E22" s="2"/>
      <c r="F22" s="31"/>
      <c r="G22" s="31"/>
      <c r="H22" s="26">
        <f t="shared" si="0"/>
        <v>0</v>
      </c>
      <c r="I22" s="19"/>
      <c r="J22" s="28"/>
      <c r="K22" s="25">
        <f t="shared" si="1"/>
        <v>0</v>
      </c>
      <c r="L22" s="23"/>
      <c r="M22" s="130"/>
      <c r="N22" s="130"/>
      <c r="O22" s="130"/>
      <c r="P22" s="17"/>
      <c r="Q22" s="61"/>
    </row>
    <row r="23" spans="1:22" ht="22.5" customHeight="1" x14ac:dyDescent="0.15">
      <c r="A23" s="50">
        <v>13</v>
      </c>
      <c r="B23" s="54"/>
      <c r="C23" s="24"/>
      <c r="D23" s="56"/>
      <c r="E23" s="2"/>
      <c r="F23" s="31"/>
      <c r="G23" s="31"/>
      <c r="H23" s="26">
        <f t="shared" si="0"/>
        <v>0</v>
      </c>
      <c r="I23" s="19"/>
      <c r="J23" s="28"/>
      <c r="K23" s="25">
        <f t="shared" si="1"/>
        <v>0</v>
      </c>
      <c r="L23" s="23"/>
      <c r="M23" s="130"/>
      <c r="N23" s="130"/>
      <c r="O23" s="130"/>
      <c r="P23" s="17"/>
      <c r="Q23" s="61"/>
    </row>
    <row r="24" spans="1:22" ht="22.5" customHeight="1" x14ac:dyDescent="0.15">
      <c r="A24" s="50">
        <v>14</v>
      </c>
      <c r="B24" s="54"/>
      <c r="C24" s="24"/>
      <c r="D24" s="56"/>
      <c r="E24" s="2"/>
      <c r="F24" s="31"/>
      <c r="G24" s="31"/>
      <c r="H24" s="26">
        <f t="shared" si="0"/>
        <v>0</v>
      </c>
      <c r="I24" s="19"/>
      <c r="J24" s="28"/>
      <c r="K24" s="25">
        <f t="shared" si="1"/>
        <v>0</v>
      </c>
      <c r="L24" s="23"/>
      <c r="M24" s="130"/>
      <c r="N24" s="130"/>
      <c r="O24" s="130"/>
      <c r="P24" s="17"/>
      <c r="Q24" s="61"/>
    </row>
    <row r="25" spans="1:22" ht="22.5" customHeight="1" x14ac:dyDescent="0.15">
      <c r="A25" s="50">
        <v>15</v>
      </c>
      <c r="B25" s="54"/>
      <c r="C25" s="24"/>
      <c r="D25" s="56"/>
      <c r="E25" s="2"/>
      <c r="F25" s="31"/>
      <c r="G25" s="31"/>
      <c r="H25" s="26">
        <f t="shared" si="0"/>
        <v>0</v>
      </c>
      <c r="I25" s="19"/>
      <c r="J25" s="28"/>
      <c r="K25" s="25">
        <f t="shared" si="1"/>
        <v>0</v>
      </c>
      <c r="L25" s="23"/>
      <c r="M25" s="130"/>
      <c r="N25" s="130"/>
      <c r="O25" s="130"/>
      <c r="P25" s="17"/>
      <c r="Q25" s="61"/>
    </row>
    <row r="26" spans="1:22" ht="22.5" customHeight="1" x14ac:dyDescent="0.15">
      <c r="A26" s="50" t="s">
        <v>0</v>
      </c>
      <c r="B26" s="63"/>
      <c r="C26" s="25">
        <f>SUM(C11:C25)</f>
        <v>0</v>
      </c>
      <c r="D26" s="64"/>
      <c r="E26" s="50" t="s">
        <v>183</v>
      </c>
      <c r="F26" s="27">
        <f>SUMIF(D11:D25,"野菜",F11:F25)+SUMIF(D11:D25,"果樹",F11:F25)</f>
        <v>0</v>
      </c>
      <c r="G26" s="27">
        <f>SUMIF(D11:D25,"野菜",G11:G25)+SUMIF(D11:D25,"果樹",G11:G25)</f>
        <v>0</v>
      </c>
      <c r="H26" s="27">
        <f>SUMIF(D11:D25,"野菜",H11:H25)+SUMIF(D11:D25,"果樹",H11:H25)</f>
        <v>0</v>
      </c>
      <c r="I26" s="101" t="str">
        <f>IFERROR(ROUND((H26/F26)*100,1),"")</f>
        <v/>
      </c>
      <c r="J26" s="25">
        <f>SUMIF(D11:D25,"野菜",J11:J25)+SUMIF(D11:D25,"果樹",J11:J25)</f>
        <v>0</v>
      </c>
      <c r="K26" s="25">
        <f>SUMIF(D11:D25,"野菜",K11:K25)+SUMIF(D11:D25,"果樹",K11:K25)</f>
        <v>0</v>
      </c>
      <c r="L26" s="99" t="str">
        <f>IFERROR(ROUND((K26/F26)*100,1),"")</f>
        <v/>
      </c>
      <c r="N26" s="118"/>
      <c r="O26" s="118"/>
      <c r="P26" s="48"/>
    </row>
    <row r="27" spans="1:22" ht="22.5" customHeight="1" x14ac:dyDescent="0.15">
      <c r="A27" s="17"/>
      <c r="B27" s="17"/>
      <c r="C27" s="17" t="s">
        <v>186</v>
      </c>
      <c r="D27" s="56" t="s">
        <v>141</v>
      </c>
      <c r="E27" s="50" t="s">
        <v>142</v>
      </c>
      <c r="F27" s="27">
        <f>SUMIF(D10:D24,"花き",F10:F24)</f>
        <v>0</v>
      </c>
      <c r="G27" s="27">
        <f>SUMIF(D10:D24,"花き",G10:G24)</f>
        <v>0</v>
      </c>
      <c r="H27" s="27">
        <f>SUMIF(D10:D24,"花き",H10:H24)</f>
        <v>0</v>
      </c>
      <c r="I27" s="101" t="str">
        <f>IFERROR(ROUND((H27/F27)*100,1),"")</f>
        <v/>
      </c>
      <c r="J27" s="25">
        <f>SUMIF(D10:D25,"花き",J10:J25)</f>
        <v>0</v>
      </c>
      <c r="K27" s="25">
        <f>SUMIF(D10:D24,"花き",K10:K24)</f>
        <v>0</v>
      </c>
      <c r="L27" s="99" t="str">
        <f>IFERROR(ROUND((K27/F27)*100,1),"")</f>
        <v/>
      </c>
      <c r="N27" s="17"/>
      <c r="O27" s="17"/>
      <c r="P27" s="48"/>
    </row>
    <row r="28" spans="1:22" ht="22.5" customHeight="1" x14ac:dyDescent="0.15">
      <c r="A28" s="17"/>
      <c r="B28" s="17"/>
      <c r="C28" s="17"/>
      <c r="D28" s="65"/>
      <c r="E28" s="65"/>
      <c r="F28" s="65"/>
      <c r="G28" s="65"/>
      <c r="H28" s="65"/>
      <c r="I28" s="65"/>
      <c r="J28" s="65"/>
      <c r="K28" s="65"/>
      <c r="L28" s="65"/>
      <c r="M28" s="17"/>
      <c r="N28" s="17"/>
      <c r="O28" s="17"/>
      <c r="P28" s="48"/>
    </row>
    <row r="29" spans="1:22" ht="22.5" customHeight="1" x14ac:dyDescent="0.15">
      <c r="A29" s="94" t="s">
        <v>109</v>
      </c>
      <c r="P29" s="48"/>
    </row>
    <row r="30" spans="1:22" ht="22.5" customHeight="1" x14ac:dyDescent="0.15">
      <c r="A30" s="66" t="s">
        <v>110</v>
      </c>
      <c r="C30" s="67"/>
      <c r="P30" s="48"/>
    </row>
    <row r="31" spans="1:22" s="61" customFormat="1" ht="22.5" customHeight="1" x14ac:dyDescent="0.15">
      <c r="A31" s="143" t="s">
        <v>181</v>
      </c>
      <c r="B31" s="145" t="s">
        <v>225</v>
      </c>
      <c r="C31" s="140" t="s">
        <v>220</v>
      </c>
      <c r="D31" s="140"/>
      <c r="E31" s="140"/>
      <c r="F31" s="140"/>
      <c r="G31" s="145" t="s">
        <v>36</v>
      </c>
      <c r="H31" s="150" t="s">
        <v>45</v>
      </c>
      <c r="I31" s="151"/>
      <c r="J31" s="151"/>
      <c r="K31" s="152"/>
      <c r="L31" s="150" t="s">
        <v>180</v>
      </c>
      <c r="M31" s="151"/>
      <c r="N31" s="151"/>
      <c r="O31" s="152"/>
      <c r="P31" s="48" t="s">
        <v>87</v>
      </c>
      <c r="Q31" s="48" t="s">
        <v>87</v>
      </c>
      <c r="S31" s="48"/>
    </row>
    <row r="32" spans="1:22" s="70" customFormat="1" ht="22.5" customHeight="1" x14ac:dyDescent="0.15">
      <c r="A32" s="144"/>
      <c r="B32" s="144"/>
      <c r="C32" s="68" t="s">
        <v>179</v>
      </c>
      <c r="D32" s="140" t="s">
        <v>112</v>
      </c>
      <c r="E32" s="140"/>
      <c r="F32" s="68" t="s">
        <v>113</v>
      </c>
      <c r="G32" s="144"/>
      <c r="H32" s="69" t="s">
        <v>28</v>
      </c>
      <c r="I32" s="69" t="s">
        <v>27</v>
      </c>
      <c r="J32" s="68" t="s">
        <v>17</v>
      </c>
      <c r="K32" s="68" t="s">
        <v>18</v>
      </c>
      <c r="L32" s="53" t="s">
        <v>97</v>
      </c>
      <c r="M32" s="53" t="s">
        <v>98</v>
      </c>
      <c r="N32" s="53" t="s">
        <v>99</v>
      </c>
      <c r="O32" s="53" t="s">
        <v>100</v>
      </c>
      <c r="P32" s="70" t="s">
        <v>95</v>
      </c>
      <c r="Q32" s="70" t="s">
        <v>103</v>
      </c>
      <c r="R32" s="70" t="s">
        <v>102</v>
      </c>
      <c r="S32" s="48"/>
      <c r="T32" s="71" t="s">
        <v>65</v>
      </c>
      <c r="U32" s="98" t="s">
        <v>138</v>
      </c>
      <c r="V32" s="61"/>
    </row>
    <row r="33" spans="1:22" ht="22.5" customHeight="1" x14ac:dyDescent="0.15">
      <c r="A33" s="6"/>
      <c r="B33" s="9"/>
      <c r="C33" s="72"/>
      <c r="D33" s="142"/>
      <c r="E33" s="142"/>
      <c r="F33" s="15"/>
      <c r="G33" s="7"/>
      <c r="H33" s="6"/>
      <c r="I33" s="21"/>
      <c r="J33" s="7" t="s">
        <v>1</v>
      </c>
      <c r="K33" s="8" t="s">
        <v>1</v>
      </c>
      <c r="L33" s="1"/>
      <c r="M33" s="1">
        <f>ROUNDDOWN(L33/2,-3)</f>
        <v>0</v>
      </c>
      <c r="N33" s="1"/>
      <c r="O33" s="20">
        <f>L33-(M33+N33)</f>
        <v>0</v>
      </c>
      <c r="P33" s="29" t="str">
        <f>IF(OR(G33="新規",G33="追加",G33=""),"OK",(IF(AND(H33="",I33=""),"NG","OK")))</f>
        <v>OK</v>
      </c>
      <c r="Q33" s="10" t="str">
        <f>IF(OR(G33="新規",G33="追加",G33=""),"OK",(IF(OR(AND(J33="",K33=""),AND(J33="",K33="□"),AND(J33="□",K33=""),AND(J33="□",K33="□")),"NG","OK")))</f>
        <v>OK</v>
      </c>
      <c r="R33" s="10" t="str">
        <f>IF(OR(AND(C33&lt;&gt;"",D33&lt;&gt;"",F33&lt;&gt;"",G33&lt;&gt;""),(C33="")),"OK","NG")</f>
        <v>OK</v>
      </c>
      <c r="T33" s="71" t="s">
        <v>63</v>
      </c>
      <c r="U33" s="74" t="s">
        <v>139</v>
      </c>
      <c r="V33" s="61"/>
    </row>
    <row r="34" spans="1:22" ht="22.5" customHeight="1" x14ac:dyDescent="0.15">
      <c r="A34" s="6"/>
      <c r="B34" s="9"/>
      <c r="C34" s="72"/>
      <c r="D34" s="142"/>
      <c r="E34" s="142"/>
      <c r="F34" s="15"/>
      <c r="G34" s="7"/>
      <c r="H34" s="6"/>
      <c r="I34" s="21"/>
      <c r="J34" s="7" t="s">
        <v>1</v>
      </c>
      <c r="K34" s="8" t="s">
        <v>1</v>
      </c>
      <c r="L34" s="1"/>
      <c r="M34" s="1">
        <f t="shared" ref="M34:M39" si="2">ROUNDDOWN(L34/2,-3)</f>
        <v>0</v>
      </c>
      <c r="N34" s="1"/>
      <c r="O34" s="20">
        <f t="shared" ref="O34:O39" si="3">L34-(M34+N34)</f>
        <v>0</v>
      </c>
      <c r="P34" s="29" t="str">
        <f t="shared" ref="P34:P39" si="4">IF(OR(G34="新規",G34="追加",G34=""),"OK",(IF(AND(H34="",I34=""),"NG","OK")))</f>
        <v>OK</v>
      </c>
      <c r="Q34" s="10" t="str">
        <f t="shared" ref="Q34:Q39" si="5">IF(OR(G34="新規",G34="追加",G34=""),"OK",(IF(OR(AND(J34="",K34=""),AND(J34="",K34="□"),AND(J34="□",K34=""),AND(J34="□",K34="□")),"NG","OK")))</f>
        <v>OK</v>
      </c>
      <c r="R34" s="10" t="str">
        <f t="shared" ref="R34:R39" si="6">IF(OR(AND(C34&lt;&gt;"",D34&lt;&gt;"",F34&lt;&gt;"",G34&lt;&gt;""),(C34="")),"OK","NG")</f>
        <v>OK</v>
      </c>
      <c r="T34" s="97" t="s">
        <v>64</v>
      </c>
      <c r="U34" s="75" t="s">
        <v>140</v>
      </c>
      <c r="V34" s="61"/>
    </row>
    <row r="35" spans="1:22" ht="22.5" customHeight="1" x14ac:dyDescent="0.15">
      <c r="A35" s="6"/>
      <c r="B35" s="9"/>
      <c r="C35" s="72"/>
      <c r="D35" s="142"/>
      <c r="E35" s="142"/>
      <c r="F35" s="15"/>
      <c r="G35" s="7"/>
      <c r="H35" s="6"/>
      <c r="I35" s="21"/>
      <c r="J35" s="7" t="s">
        <v>1</v>
      </c>
      <c r="K35" s="8" t="s">
        <v>1</v>
      </c>
      <c r="L35" s="1"/>
      <c r="M35" s="1">
        <f t="shared" si="2"/>
        <v>0</v>
      </c>
      <c r="N35" s="1"/>
      <c r="O35" s="20">
        <f t="shared" si="3"/>
        <v>0</v>
      </c>
      <c r="P35" s="29" t="str">
        <f t="shared" si="4"/>
        <v>OK</v>
      </c>
      <c r="Q35" s="10" t="str">
        <f t="shared" si="5"/>
        <v>OK</v>
      </c>
      <c r="R35" s="10" t="str">
        <f t="shared" si="6"/>
        <v>OK</v>
      </c>
      <c r="T35" s="94"/>
      <c r="U35" s="75" t="s">
        <v>178</v>
      </c>
      <c r="V35" s="61"/>
    </row>
    <row r="36" spans="1:22" ht="22.5" customHeight="1" x14ac:dyDescent="0.15">
      <c r="A36" s="6"/>
      <c r="B36" s="9"/>
      <c r="C36" s="72"/>
      <c r="D36" s="142"/>
      <c r="E36" s="142"/>
      <c r="F36" s="15"/>
      <c r="G36" s="7"/>
      <c r="H36" s="6"/>
      <c r="I36" s="21"/>
      <c r="J36" s="7" t="s">
        <v>1</v>
      </c>
      <c r="K36" s="8" t="s">
        <v>1</v>
      </c>
      <c r="L36" s="1"/>
      <c r="M36" s="1">
        <f t="shared" si="2"/>
        <v>0</v>
      </c>
      <c r="N36" s="1"/>
      <c r="O36" s="20">
        <f t="shared" si="3"/>
        <v>0</v>
      </c>
      <c r="P36" s="29" t="str">
        <f t="shared" si="4"/>
        <v>OK</v>
      </c>
      <c r="Q36" s="10" t="str">
        <f t="shared" si="5"/>
        <v>OK</v>
      </c>
      <c r="R36" s="10" t="str">
        <f t="shared" si="6"/>
        <v>OK</v>
      </c>
      <c r="T36" s="94"/>
      <c r="U36" s="92" t="s">
        <v>12</v>
      </c>
      <c r="V36" s="61"/>
    </row>
    <row r="37" spans="1:22" ht="22.5" customHeight="1" x14ac:dyDescent="0.15">
      <c r="A37" s="6"/>
      <c r="B37" s="9"/>
      <c r="C37" s="72"/>
      <c r="D37" s="142"/>
      <c r="E37" s="142"/>
      <c r="F37" s="16"/>
      <c r="G37" s="7"/>
      <c r="H37" s="6"/>
      <c r="I37" s="21"/>
      <c r="J37" s="7" t="s">
        <v>1</v>
      </c>
      <c r="K37" s="8" t="s">
        <v>1</v>
      </c>
      <c r="L37" s="1"/>
      <c r="M37" s="1">
        <f t="shared" si="2"/>
        <v>0</v>
      </c>
      <c r="N37" s="1"/>
      <c r="O37" s="20">
        <f t="shared" si="3"/>
        <v>0</v>
      </c>
      <c r="P37" s="29" t="str">
        <f t="shared" si="4"/>
        <v>OK</v>
      </c>
      <c r="Q37" s="10" t="str">
        <f t="shared" si="5"/>
        <v>OK</v>
      </c>
      <c r="R37" s="10" t="str">
        <f t="shared" si="6"/>
        <v>OK</v>
      </c>
    </row>
    <row r="38" spans="1:22" ht="22.5" customHeight="1" x14ac:dyDescent="0.15">
      <c r="A38" s="6"/>
      <c r="B38" s="9"/>
      <c r="C38" s="72"/>
      <c r="D38" s="142"/>
      <c r="E38" s="142"/>
      <c r="F38" s="15"/>
      <c r="G38" s="7"/>
      <c r="H38" s="6"/>
      <c r="I38" s="21"/>
      <c r="J38" s="7" t="s">
        <v>1</v>
      </c>
      <c r="K38" s="8" t="s">
        <v>1</v>
      </c>
      <c r="L38" s="1"/>
      <c r="M38" s="1">
        <f t="shared" si="2"/>
        <v>0</v>
      </c>
      <c r="N38" s="1"/>
      <c r="O38" s="20">
        <f t="shared" si="3"/>
        <v>0</v>
      </c>
      <c r="P38" s="29" t="str">
        <f t="shared" si="4"/>
        <v>OK</v>
      </c>
      <c r="Q38" s="10" t="str">
        <f t="shared" si="5"/>
        <v>OK</v>
      </c>
      <c r="R38" s="10" t="str">
        <f t="shared" si="6"/>
        <v>OK</v>
      </c>
    </row>
    <row r="39" spans="1:22" ht="22.5" customHeight="1" x14ac:dyDescent="0.15">
      <c r="A39" s="6"/>
      <c r="B39" s="9"/>
      <c r="C39" s="72"/>
      <c r="D39" s="142"/>
      <c r="E39" s="142"/>
      <c r="F39" s="15"/>
      <c r="G39" s="7"/>
      <c r="H39" s="6"/>
      <c r="I39" s="21"/>
      <c r="J39" s="7" t="s">
        <v>1</v>
      </c>
      <c r="K39" s="8" t="s">
        <v>1</v>
      </c>
      <c r="L39" s="1"/>
      <c r="M39" s="1">
        <f t="shared" si="2"/>
        <v>0</v>
      </c>
      <c r="N39" s="1"/>
      <c r="O39" s="20">
        <f t="shared" si="3"/>
        <v>0</v>
      </c>
      <c r="P39" s="29" t="str">
        <f t="shared" si="4"/>
        <v>OK</v>
      </c>
      <c r="Q39" s="10" t="str">
        <f t="shared" si="5"/>
        <v>OK</v>
      </c>
      <c r="R39" s="10" t="str">
        <f t="shared" si="6"/>
        <v>OK</v>
      </c>
    </row>
    <row r="40" spans="1:22" ht="22.5" customHeight="1" x14ac:dyDescent="0.15">
      <c r="A40" s="12"/>
      <c r="B40" s="13"/>
      <c r="C40" s="14"/>
      <c r="D40" s="13"/>
      <c r="E40" s="14"/>
      <c r="F40" s="14"/>
      <c r="G40" s="13"/>
      <c r="H40" s="13"/>
      <c r="I40" s="12"/>
      <c r="J40" s="12"/>
      <c r="K40" s="68" t="s">
        <v>122</v>
      </c>
      <c r="L40" s="27">
        <f>SUM(L33:L39)</f>
        <v>0</v>
      </c>
      <c r="M40" s="27">
        <f t="shared" ref="M40:N40" si="7">SUM(M33:M39)</f>
        <v>0</v>
      </c>
      <c r="N40" s="27">
        <f t="shared" si="7"/>
        <v>0</v>
      </c>
      <c r="O40" s="27">
        <f>L40-(M40+N40)</f>
        <v>0</v>
      </c>
      <c r="P40" s="76"/>
      <c r="Q40" s="77"/>
      <c r="R40" s="77"/>
    </row>
    <row r="41" spans="1:22" ht="22.5" customHeight="1" x14ac:dyDescent="0.15">
      <c r="A41" s="48" t="s">
        <v>111</v>
      </c>
      <c r="B41" s="13"/>
      <c r="C41" s="14"/>
      <c r="D41" s="13"/>
      <c r="E41" s="14"/>
      <c r="F41" s="14"/>
      <c r="G41" s="13"/>
      <c r="H41" s="13"/>
      <c r="I41" s="12"/>
      <c r="J41" s="12"/>
      <c r="K41" s="12"/>
      <c r="L41" s="12"/>
      <c r="M41" s="12"/>
      <c r="N41" s="12"/>
      <c r="O41" s="12"/>
      <c r="P41" s="76"/>
      <c r="Q41" s="77"/>
      <c r="R41" s="77"/>
    </row>
    <row r="42" spans="1:22" ht="22.5" customHeight="1" x14ac:dyDescent="0.15">
      <c r="A42" s="143" t="s">
        <v>181</v>
      </c>
      <c r="B42" s="145" t="s">
        <v>65</v>
      </c>
      <c r="C42" s="140" t="s">
        <v>220</v>
      </c>
      <c r="D42" s="140"/>
      <c r="E42" s="140"/>
      <c r="F42" s="140"/>
      <c r="G42" s="145" t="s">
        <v>36</v>
      </c>
      <c r="H42" s="150" t="s">
        <v>45</v>
      </c>
      <c r="I42" s="151"/>
      <c r="J42" s="151"/>
      <c r="K42" s="152"/>
      <c r="L42" s="150" t="s">
        <v>180</v>
      </c>
      <c r="M42" s="151"/>
      <c r="N42" s="151"/>
      <c r="O42" s="152"/>
      <c r="P42" s="48" t="s">
        <v>87</v>
      </c>
      <c r="Q42" s="48" t="s">
        <v>87</v>
      </c>
      <c r="R42" s="61"/>
    </row>
    <row r="43" spans="1:22" ht="22.5" customHeight="1" x14ac:dyDescent="0.15">
      <c r="A43" s="144"/>
      <c r="B43" s="144"/>
      <c r="C43" s="68" t="s">
        <v>179</v>
      </c>
      <c r="D43" s="140" t="s">
        <v>107</v>
      </c>
      <c r="E43" s="140"/>
      <c r="F43" s="68" t="s">
        <v>14</v>
      </c>
      <c r="G43" s="144"/>
      <c r="H43" s="69" t="s">
        <v>28</v>
      </c>
      <c r="I43" s="69" t="s">
        <v>27</v>
      </c>
      <c r="J43" s="68" t="s">
        <v>17</v>
      </c>
      <c r="K43" s="68" t="s">
        <v>18</v>
      </c>
      <c r="L43" s="53" t="s">
        <v>97</v>
      </c>
      <c r="M43" s="53" t="s">
        <v>98</v>
      </c>
      <c r="N43" s="53" t="s">
        <v>99</v>
      </c>
      <c r="O43" s="53" t="s">
        <v>100</v>
      </c>
      <c r="P43" s="70" t="s">
        <v>95</v>
      </c>
      <c r="Q43" s="70" t="s">
        <v>103</v>
      </c>
      <c r="R43" s="70" t="s">
        <v>102</v>
      </c>
      <c r="T43" s="98" t="s">
        <v>138</v>
      </c>
    </row>
    <row r="44" spans="1:22" ht="22.5" customHeight="1" x14ac:dyDescent="0.15">
      <c r="A44" s="6"/>
      <c r="B44" s="9"/>
      <c r="C44" s="72"/>
      <c r="D44" s="142"/>
      <c r="E44" s="142"/>
      <c r="F44" s="15"/>
      <c r="G44" s="7"/>
      <c r="H44" s="6"/>
      <c r="I44" s="21"/>
      <c r="J44" s="7" t="s">
        <v>1</v>
      </c>
      <c r="K44" s="8" t="s">
        <v>1</v>
      </c>
      <c r="L44" s="1"/>
      <c r="M44" s="1">
        <f>ROUNDDOWN(L44/2,-3)</f>
        <v>0</v>
      </c>
      <c r="N44" s="1"/>
      <c r="O44" s="20">
        <f>L44-(M44+N44)</f>
        <v>0</v>
      </c>
      <c r="P44" s="29" t="str">
        <f t="shared" ref="P44:P50" si="8">IF(OR(G44="新規",G44="追加",G44=""),"OK",(IF(AND(H44="",I44=""),"NG","OK")))</f>
        <v>OK</v>
      </c>
      <c r="Q44" s="10" t="str">
        <f t="shared" ref="Q44:Q50" si="9">IF(OR(G44="新規",G44="追加",G44=""),"OK",(IF(OR(AND(J44="",K44=""),AND(J44="",K44="□"),AND(J44="□",K44=""),AND(J44="□",K44="□")),"NG","OK")))</f>
        <v>OK</v>
      </c>
      <c r="R44" s="10" t="str">
        <f t="shared" ref="R44:R50" si="10">IF(OR(AND(C44&lt;&gt;"",D44&lt;&gt;"",F44&lt;&gt;"",G44&lt;&gt;""),(C44="")),"OK","NG")</f>
        <v>OK</v>
      </c>
      <c r="T44" s="78" t="s">
        <v>7</v>
      </c>
    </row>
    <row r="45" spans="1:22" ht="22.5" customHeight="1" x14ac:dyDescent="0.15">
      <c r="A45" s="6"/>
      <c r="B45" s="9"/>
      <c r="C45" s="72"/>
      <c r="D45" s="142"/>
      <c r="E45" s="142"/>
      <c r="F45" s="15"/>
      <c r="G45" s="7"/>
      <c r="H45" s="6"/>
      <c r="I45" s="21"/>
      <c r="J45" s="7" t="s">
        <v>1</v>
      </c>
      <c r="K45" s="8" t="s">
        <v>1</v>
      </c>
      <c r="L45" s="1"/>
      <c r="M45" s="1">
        <f t="shared" ref="M45:M50" si="11">ROUNDDOWN(L45/2,-3)</f>
        <v>0</v>
      </c>
      <c r="N45" s="1"/>
      <c r="O45" s="20">
        <f t="shared" ref="O45:O50" si="12">L45-(M45+N45)</f>
        <v>0</v>
      </c>
      <c r="P45" s="29" t="str">
        <f t="shared" si="8"/>
        <v>OK</v>
      </c>
      <c r="Q45" s="10" t="str">
        <f t="shared" si="9"/>
        <v>OK</v>
      </c>
      <c r="R45" s="10" t="str">
        <f t="shared" si="10"/>
        <v>OK</v>
      </c>
      <c r="T45" s="79" t="s">
        <v>178</v>
      </c>
    </row>
    <row r="46" spans="1:22" ht="22.5" customHeight="1" x14ac:dyDescent="0.15">
      <c r="A46" s="6"/>
      <c r="B46" s="9"/>
      <c r="C46" s="72"/>
      <c r="D46" s="142"/>
      <c r="E46" s="142"/>
      <c r="F46" s="15"/>
      <c r="G46" s="7"/>
      <c r="H46" s="6"/>
      <c r="I46" s="21"/>
      <c r="J46" s="7" t="s">
        <v>1</v>
      </c>
      <c r="K46" s="8" t="s">
        <v>1</v>
      </c>
      <c r="L46" s="1"/>
      <c r="M46" s="1">
        <f t="shared" si="11"/>
        <v>0</v>
      </c>
      <c r="N46" s="1"/>
      <c r="O46" s="20">
        <f t="shared" si="12"/>
        <v>0</v>
      </c>
      <c r="P46" s="29" t="str">
        <f t="shared" si="8"/>
        <v>OK</v>
      </c>
      <c r="Q46" s="10" t="str">
        <f t="shared" si="9"/>
        <v>OK</v>
      </c>
      <c r="R46" s="10" t="str">
        <f t="shared" si="10"/>
        <v>OK</v>
      </c>
      <c r="T46" s="80" t="s">
        <v>12</v>
      </c>
    </row>
    <row r="47" spans="1:22" ht="22.5" customHeight="1" x14ac:dyDescent="0.15">
      <c r="A47" s="6"/>
      <c r="B47" s="9"/>
      <c r="C47" s="72"/>
      <c r="D47" s="142"/>
      <c r="E47" s="142"/>
      <c r="F47" s="15"/>
      <c r="G47" s="7"/>
      <c r="H47" s="6"/>
      <c r="I47" s="21"/>
      <c r="J47" s="7" t="s">
        <v>1</v>
      </c>
      <c r="K47" s="8" t="s">
        <v>1</v>
      </c>
      <c r="L47" s="1"/>
      <c r="M47" s="1">
        <f t="shared" si="11"/>
        <v>0</v>
      </c>
      <c r="N47" s="1"/>
      <c r="O47" s="20">
        <f t="shared" si="12"/>
        <v>0</v>
      </c>
      <c r="P47" s="29" t="str">
        <f t="shared" si="8"/>
        <v>OK</v>
      </c>
      <c r="Q47" s="10" t="str">
        <f t="shared" si="9"/>
        <v>OK</v>
      </c>
      <c r="R47" s="10" t="str">
        <f t="shared" si="10"/>
        <v>OK</v>
      </c>
    </row>
    <row r="48" spans="1:22" ht="22.5" customHeight="1" x14ac:dyDescent="0.15">
      <c r="A48" s="6"/>
      <c r="B48" s="9"/>
      <c r="C48" s="72"/>
      <c r="D48" s="142"/>
      <c r="E48" s="142"/>
      <c r="F48" s="16"/>
      <c r="G48" s="7"/>
      <c r="H48" s="6"/>
      <c r="I48" s="21"/>
      <c r="J48" s="7" t="s">
        <v>1</v>
      </c>
      <c r="K48" s="8" t="s">
        <v>1</v>
      </c>
      <c r="L48" s="1"/>
      <c r="M48" s="1">
        <f t="shared" si="11"/>
        <v>0</v>
      </c>
      <c r="N48" s="1"/>
      <c r="O48" s="20">
        <f t="shared" si="12"/>
        <v>0</v>
      </c>
      <c r="P48" s="29" t="str">
        <f t="shared" si="8"/>
        <v>OK</v>
      </c>
      <c r="Q48" s="10" t="str">
        <f t="shared" si="9"/>
        <v>OK</v>
      </c>
      <c r="R48" s="10" t="str">
        <f t="shared" si="10"/>
        <v>OK</v>
      </c>
    </row>
    <row r="49" spans="1:20" ht="22.5" customHeight="1" x14ac:dyDescent="0.15">
      <c r="A49" s="6"/>
      <c r="B49" s="9"/>
      <c r="C49" s="72"/>
      <c r="D49" s="142"/>
      <c r="E49" s="142"/>
      <c r="F49" s="15"/>
      <c r="G49" s="7"/>
      <c r="H49" s="6"/>
      <c r="I49" s="21"/>
      <c r="J49" s="7" t="s">
        <v>1</v>
      </c>
      <c r="K49" s="8" t="s">
        <v>1</v>
      </c>
      <c r="L49" s="1"/>
      <c r="M49" s="1">
        <f t="shared" si="11"/>
        <v>0</v>
      </c>
      <c r="N49" s="1"/>
      <c r="O49" s="20">
        <f t="shared" si="12"/>
        <v>0</v>
      </c>
      <c r="P49" s="29" t="str">
        <f t="shared" si="8"/>
        <v>OK</v>
      </c>
      <c r="Q49" s="10" t="str">
        <f t="shared" si="9"/>
        <v>OK</v>
      </c>
      <c r="R49" s="10" t="str">
        <f t="shared" si="10"/>
        <v>OK</v>
      </c>
    </row>
    <row r="50" spans="1:20" ht="22.5" customHeight="1" x14ac:dyDescent="0.15">
      <c r="A50" s="6"/>
      <c r="B50" s="9"/>
      <c r="C50" s="72"/>
      <c r="D50" s="142"/>
      <c r="E50" s="142"/>
      <c r="F50" s="15"/>
      <c r="G50" s="7"/>
      <c r="H50" s="6"/>
      <c r="I50" s="21"/>
      <c r="J50" s="7" t="s">
        <v>1</v>
      </c>
      <c r="K50" s="8" t="s">
        <v>1</v>
      </c>
      <c r="L50" s="1"/>
      <c r="M50" s="1">
        <f t="shared" si="11"/>
        <v>0</v>
      </c>
      <c r="N50" s="1"/>
      <c r="O50" s="20">
        <f t="shared" si="12"/>
        <v>0</v>
      </c>
      <c r="P50" s="29" t="str">
        <f t="shared" si="8"/>
        <v>OK</v>
      </c>
      <c r="Q50" s="10" t="str">
        <f t="shared" si="9"/>
        <v>OK</v>
      </c>
      <c r="R50" s="10" t="str">
        <f t="shared" si="10"/>
        <v>OK</v>
      </c>
    </row>
    <row r="51" spans="1:20" ht="22.5" customHeight="1" x14ac:dyDescent="0.15">
      <c r="A51" s="12"/>
      <c r="B51" s="13"/>
      <c r="C51" s="14"/>
      <c r="D51" s="13"/>
      <c r="E51" s="14"/>
      <c r="F51" s="14"/>
      <c r="G51" s="13"/>
      <c r="H51" s="13"/>
      <c r="I51" s="12"/>
      <c r="J51" s="12"/>
      <c r="K51" s="68" t="s">
        <v>122</v>
      </c>
      <c r="L51" s="27">
        <f>SUM(L44:L50)</f>
        <v>0</v>
      </c>
      <c r="M51" s="27">
        <f t="shared" ref="M51:N51" si="13">SUM(M44:M50)</f>
        <v>0</v>
      </c>
      <c r="N51" s="27">
        <f t="shared" si="13"/>
        <v>0</v>
      </c>
      <c r="O51" s="27">
        <f>L51-(M51+N51)</f>
        <v>0</v>
      </c>
      <c r="P51" s="76"/>
      <c r="Q51" s="77"/>
      <c r="R51" s="77"/>
    </row>
    <row r="52" spans="1:20" ht="22.5" customHeight="1" x14ac:dyDescent="0.15">
      <c r="A52" s="48" t="s">
        <v>114</v>
      </c>
      <c r="B52" s="13"/>
      <c r="C52" s="14"/>
      <c r="D52" s="13"/>
      <c r="E52" s="14"/>
      <c r="F52" s="14"/>
      <c r="G52" s="13"/>
      <c r="H52" s="13"/>
      <c r="I52" s="12"/>
      <c r="J52" s="12"/>
      <c r="K52" s="12"/>
      <c r="L52" s="12"/>
      <c r="M52" s="12"/>
      <c r="N52" s="12"/>
      <c r="O52" s="12"/>
      <c r="P52" s="76"/>
      <c r="Q52" s="77"/>
      <c r="R52" s="77"/>
    </row>
    <row r="53" spans="1:20" ht="22.5" customHeight="1" x14ac:dyDescent="0.15">
      <c r="A53" s="143" t="s">
        <v>181</v>
      </c>
      <c r="B53" s="145" t="s">
        <v>65</v>
      </c>
      <c r="C53" s="140" t="s">
        <v>220</v>
      </c>
      <c r="D53" s="140"/>
      <c r="E53" s="140"/>
      <c r="F53" s="140"/>
      <c r="G53" s="145" t="s">
        <v>36</v>
      </c>
      <c r="H53" s="150" t="s">
        <v>45</v>
      </c>
      <c r="I53" s="151"/>
      <c r="J53" s="151"/>
      <c r="K53" s="152"/>
      <c r="L53" s="150" t="s">
        <v>180</v>
      </c>
      <c r="M53" s="151"/>
      <c r="N53" s="151"/>
      <c r="O53" s="152"/>
      <c r="P53" s="48" t="s">
        <v>87</v>
      </c>
      <c r="Q53" s="48" t="s">
        <v>87</v>
      </c>
      <c r="R53" s="61"/>
    </row>
    <row r="54" spans="1:20" ht="22.5" customHeight="1" x14ac:dyDescent="0.15">
      <c r="A54" s="144"/>
      <c r="B54" s="144"/>
      <c r="C54" s="68" t="s">
        <v>179</v>
      </c>
      <c r="D54" s="140" t="s">
        <v>107</v>
      </c>
      <c r="E54" s="140"/>
      <c r="F54" s="68" t="s">
        <v>14</v>
      </c>
      <c r="G54" s="144"/>
      <c r="H54" s="69" t="s">
        <v>28</v>
      </c>
      <c r="I54" s="69" t="s">
        <v>27</v>
      </c>
      <c r="J54" s="68" t="s">
        <v>17</v>
      </c>
      <c r="K54" s="68" t="s">
        <v>18</v>
      </c>
      <c r="L54" s="53" t="s">
        <v>97</v>
      </c>
      <c r="M54" s="53" t="s">
        <v>98</v>
      </c>
      <c r="N54" s="53" t="s">
        <v>99</v>
      </c>
      <c r="O54" s="53" t="s">
        <v>100</v>
      </c>
      <c r="P54" s="70" t="s">
        <v>95</v>
      </c>
      <c r="Q54" s="70" t="s">
        <v>103</v>
      </c>
      <c r="R54" s="70" t="s">
        <v>102</v>
      </c>
      <c r="T54" s="98" t="s">
        <v>138</v>
      </c>
    </row>
    <row r="55" spans="1:20" ht="22.5" customHeight="1" x14ac:dyDescent="0.15">
      <c r="A55" s="6"/>
      <c r="B55" s="9"/>
      <c r="C55" s="72"/>
      <c r="D55" s="142"/>
      <c r="E55" s="142"/>
      <c r="F55" s="15"/>
      <c r="G55" s="7"/>
      <c r="H55" s="6"/>
      <c r="I55" s="6"/>
      <c r="J55" s="7" t="s">
        <v>1</v>
      </c>
      <c r="K55" s="8" t="s">
        <v>1</v>
      </c>
      <c r="L55" s="1"/>
      <c r="M55" s="1">
        <f>ROUNDDOWN(L55/2,-3)</f>
        <v>0</v>
      </c>
      <c r="N55" s="1"/>
      <c r="O55" s="20">
        <f>L55-(M55+N55)</f>
        <v>0</v>
      </c>
      <c r="P55" s="29" t="str">
        <f t="shared" ref="P55:P61" si="14">IF(OR(G55="新規",G55="追加",G55=""),"OK",(IF(AND(H55="",I55=""),"NG","OK")))</f>
        <v>OK</v>
      </c>
      <c r="Q55" s="10" t="str">
        <f t="shared" ref="Q55:Q61" si="15">IF(OR(G55="新規",G55="追加",G55=""),"OK",(IF(OR(AND(J55="",K55=""),AND(J55="",K55="□"),AND(J55="□",K55=""),AND(J55="□",K55="□")),"NG","OK")))</f>
        <v>OK</v>
      </c>
      <c r="R55" s="10" t="str">
        <f>IF(OR(AND(C55&lt;&gt;"",D55&lt;&gt;"",F55&lt;&gt;"",G55&lt;&gt;""),(C55="")),"OK","NG")</f>
        <v>OK</v>
      </c>
      <c r="T55" s="78" t="s">
        <v>144</v>
      </c>
    </row>
    <row r="56" spans="1:20" ht="22.5" customHeight="1" x14ac:dyDescent="0.15">
      <c r="A56" s="6"/>
      <c r="B56" s="9"/>
      <c r="C56" s="72"/>
      <c r="D56" s="142"/>
      <c r="E56" s="142"/>
      <c r="F56" s="15"/>
      <c r="G56" s="7"/>
      <c r="H56" s="6"/>
      <c r="I56" s="6"/>
      <c r="J56" s="7" t="s">
        <v>1</v>
      </c>
      <c r="K56" s="8" t="s">
        <v>1</v>
      </c>
      <c r="L56" s="1"/>
      <c r="M56" s="1">
        <f t="shared" ref="M56:M61" si="16">ROUNDDOWN(L56/2,-3)</f>
        <v>0</v>
      </c>
      <c r="N56" s="1"/>
      <c r="O56" s="20">
        <f t="shared" ref="O56:O61" si="17">L56-(M56+N56)</f>
        <v>0</v>
      </c>
      <c r="P56" s="29" t="str">
        <f t="shared" si="14"/>
        <v>OK</v>
      </c>
      <c r="Q56" s="10" t="str">
        <f t="shared" si="15"/>
        <v>OK</v>
      </c>
      <c r="R56" s="10" t="str">
        <f t="shared" ref="R56:R61" si="18">IF(OR(AND(C56&lt;&gt;"",D56&lt;&gt;"",F56&lt;&gt;"",G56&lt;&gt;""),(C56="")),"OK","NG")</f>
        <v>OK</v>
      </c>
      <c r="T56" s="79" t="s">
        <v>147</v>
      </c>
    </row>
    <row r="57" spans="1:20" ht="22.5" customHeight="1" x14ac:dyDescent="0.15">
      <c r="A57" s="6"/>
      <c r="B57" s="9"/>
      <c r="C57" s="72"/>
      <c r="D57" s="142"/>
      <c r="E57" s="142"/>
      <c r="F57" s="15"/>
      <c r="G57" s="7"/>
      <c r="H57" s="6"/>
      <c r="I57" s="6"/>
      <c r="J57" s="7" t="s">
        <v>1</v>
      </c>
      <c r="K57" s="8" t="s">
        <v>1</v>
      </c>
      <c r="L57" s="1"/>
      <c r="M57" s="1">
        <f t="shared" si="16"/>
        <v>0</v>
      </c>
      <c r="N57" s="1"/>
      <c r="O57" s="20">
        <f t="shared" si="17"/>
        <v>0</v>
      </c>
      <c r="P57" s="29" t="str">
        <f t="shared" si="14"/>
        <v>OK</v>
      </c>
      <c r="Q57" s="10" t="str">
        <f t="shared" si="15"/>
        <v>OK</v>
      </c>
      <c r="R57" s="10" t="str">
        <f t="shared" si="18"/>
        <v>OK</v>
      </c>
      <c r="T57" s="81" t="s">
        <v>178</v>
      </c>
    </row>
    <row r="58" spans="1:20" ht="22.5" customHeight="1" x14ac:dyDescent="0.15">
      <c r="A58" s="6"/>
      <c r="B58" s="9"/>
      <c r="C58" s="72"/>
      <c r="D58" s="142"/>
      <c r="E58" s="142"/>
      <c r="F58" s="15"/>
      <c r="G58" s="7"/>
      <c r="H58" s="6"/>
      <c r="I58" s="6"/>
      <c r="J58" s="7" t="s">
        <v>1</v>
      </c>
      <c r="K58" s="8" t="s">
        <v>1</v>
      </c>
      <c r="L58" s="1"/>
      <c r="M58" s="1">
        <f t="shared" si="16"/>
        <v>0</v>
      </c>
      <c r="N58" s="1"/>
      <c r="O58" s="20">
        <f t="shared" si="17"/>
        <v>0</v>
      </c>
      <c r="P58" s="29" t="str">
        <f t="shared" si="14"/>
        <v>OK</v>
      </c>
      <c r="Q58" s="10" t="str">
        <f t="shared" si="15"/>
        <v>OK</v>
      </c>
      <c r="R58" s="10" t="str">
        <f t="shared" si="18"/>
        <v>OK</v>
      </c>
      <c r="T58" s="80" t="s">
        <v>12</v>
      </c>
    </row>
    <row r="59" spans="1:20" ht="22.5" customHeight="1" x14ac:dyDescent="0.15">
      <c r="A59" s="6"/>
      <c r="B59" s="9"/>
      <c r="C59" s="72"/>
      <c r="D59" s="142"/>
      <c r="E59" s="142"/>
      <c r="F59" s="16"/>
      <c r="G59" s="7"/>
      <c r="H59" s="6"/>
      <c r="I59" s="6"/>
      <c r="J59" s="7" t="s">
        <v>1</v>
      </c>
      <c r="K59" s="8" t="s">
        <v>1</v>
      </c>
      <c r="L59" s="1"/>
      <c r="M59" s="1">
        <f t="shared" si="16"/>
        <v>0</v>
      </c>
      <c r="N59" s="1"/>
      <c r="O59" s="20">
        <f t="shared" si="17"/>
        <v>0</v>
      </c>
      <c r="P59" s="29" t="str">
        <f t="shared" si="14"/>
        <v>OK</v>
      </c>
      <c r="Q59" s="10" t="str">
        <f t="shared" si="15"/>
        <v>OK</v>
      </c>
      <c r="R59" s="10" t="str">
        <f t="shared" si="18"/>
        <v>OK</v>
      </c>
    </row>
    <row r="60" spans="1:20" ht="22.5" customHeight="1" x14ac:dyDescent="0.15">
      <c r="A60" s="6"/>
      <c r="B60" s="9"/>
      <c r="C60" s="72"/>
      <c r="D60" s="142"/>
      <c r="E60" s="142"/>
      <c r="F60" s="15"/>
      <c r="G60" s="7"/>
      <c r="H60" s="6"/>
      <c r="I60" s="6"/>
      <c r="J60" s="7" t="s">
        <v>1</v>
      </c>
      <c r="K60" s="8" t="s">
        <v>1</v>
      </c>
      <c r="L60" s="1"/>
      <c r="M60" s="1">
        <f t="shared" si="16"/>
        <v>0</v>
      </c>
      <c r="N60" s="1"/>
      <c r="O60" s="20">
        <f t="shared" si="17"/>
        <v>0</v>
      </c>
      <c r="P60" s="29" t="str">
        <f t="shared" si="14"/>
        <v>OK</v>
      </c>
      <c r="Q60" s="10" t="str">
        <f t="shared" si="15"/>
        <v>OK</v>
      </c>
      <c r="R60" s="10" t="str">
        <f t="shared" si="18"/>
        <v>OK</v>
      </c>
    </row>
    <row r="61" spans="1:20" ht="22.5" customHeight="1" x14ac:dyDescent="0.15">
      <c r="A61" s="6"/>
      <c r="B61" s="9"/>
      <c r="C61" s="72"/>
      <c r="D61" s="142"/>
      <c r="E61" s="142"/>
      <c r="F61" s="15"/>
      <c r="G61" s="7"/>
      <c r="H61" s="6"/>
      <c r="I61" s="6"/>
      <c r="J61" s="7" t="s">
        <v>1</v>
      </c>
      <c r="K61" s="8" t="s">
        <v>1</v>
      </c>
      <c r="L61" s="1"/>
      <c r="M61" s="1">
        <f t="shared" si="16"/>
        <v>0</v>
      </c>
      <c r="N61" s="1"/>
      <c r="O61" s="20">
        <f t="shared" si="17"/>
        <v>0</v>
      </c>
      <c r="P61" s="29" t="str">
        <f t="shared" si="14"/>
        <v>OK</v>
      </c>
      <c r="Q61" s="10" t="str">
        <f t="shared" si="15"/>
        <v>OK</v>
      </c>
      <c r="R61" s="10" t="str">
        <f t="shared" si="18"/>
        <v>OK</v>
      </c>
    </row>
    <row r="62" spans="1:20" ht="22.5" customHeight="1" x14ac:dyDescent="0.15">
      <c r="A62" s="12"/>
      <c r="B62" s="13"/>
      <c r="C62" s="14"/>
      <c r="D62" s="13"/>
      <c r="E62" s="14"/>
      <c r="F62" s="14"/>
      <c r="G62" s="13"/>
      <c r="H62" s="13"/>
      <c r="I62" s="12"/>
      <c r="J62" s="12"/>
      <c r="K62" s="68" t="s">
        <v>122</v>
      </c>
      <c r="L62" s="27">
        <f>SUM(L55:L61)</f>
        <v>0</v>
      </c>
      <c r="M62" s="27">
        <f t="shared" ref="M62:N62" si="19">SUM(M55:M61)</f>
        <v>0</v>
      </c>
      <c r="N62" s="27">
        <f t="shared" si="19"/>
        <v>0</v>
      </c>
      <c r="O62" s="27">
        <f>L62-(M62+N62)</f>
        <v>0</v>
      </c>
      <c r="P62" s="76"/>
      <c r="Q62" s="77"/>
      <c r="R62" s="77"/>
    </row>
    <row r="63" spans="1:20" ht="22.5" customHeight="1" x14ac:dyDescent="0.15">
      <c r="A63" s="48" t="s">
        <v>115</v>
      </c>
      <c r="B63" s="13"/>
      <c r="C63" s="14"/>
      <c r="D63" s="13"/>
      <c r="E63" s="14"/>
      <c r="F63" s="14"/>
      <c r="G63" s="13"/>
      <c r="H63" s="13"/>
      <c r="I63" s="12"/>
      <c r="J63" s="12"/>
      <c r="K63" s="12"/>
      <c r="L63" s="12"/>
      <c r="M63" s="12"/>
      <c r="N63" s="12"/>
      <c r="O63" s="12"/>
      <c r="P63" s="76"/>
      <c r="Q63" s="77"/>
      <c r="R63" s="77"/>
    </row>
    <row r="64" spans="1:20" ht="22.5" customHeight="1" x14ac:dyDescent="0.15">
      <c r="A64" s="143" t="s">
        <v>181</v>
      </c>
      <c r="B64" s="145" t="s">
        <v>65</v>
      </c>
      <c r="C64" s="140" t="s">
        <v>220</v>
      </c>
      <c r="D64" s="140"/>
      <c r="E64" s="140"/>
      <c r="F64" s="140"/>
      <c r="G64" s="145" t="s">
        <v>36</v>
      </c>
      <c r="H64" s="150" t="s">
        <v>45</v>
      </c>
      <c r="I64" s="151"/>
      <c r="J64" s="151"/>
      <c r="K64" s="152"/>
      <c r="L64" s="150" t="s">
        <v>180</v>
      </c>
      <c r="M64" s="151"/>
      <c r="N64" s="151"/>
      <c r="O64" s="152"/>
      <c r="P64" s="48" t="s">
        <v>87</v>
      </c>
      <c r="Q64" s="48" t="s">
        <v>87</v>
      </c>
      <c r="R64" s="61"/>
    </row>
    <row r="65" spans="1:20" ht="22.5" customHeight="1" x14ac:dyDescent="0.15">
      <c r="A65" s="144"/>
      <c r="B65" s="144"/>
      <c r="C65" s="68" t="s">
        <v>179</v>
      </c>
      <c r="D65" s="140" t="s">
        <v>107</v>
      </c>
      <c r="E65" s="140"/>
      <c r="F65" s="68" t="s">
        <v>14</v>
      </c>
      <c r="G65" s="144"/>
      <c r="H65" s="69" t="s">
        <v>28</v>
      </c>
      <c r="I65" s="69" t="s">
        <v>27</v>
      </c>
      <c r="J65" s="68" t="s">
        <v>17</v>
      </c>
      <c r="K65" s="68" t="s">
        <v>18</v>
      </c>
      <c r="L65" s="53" t="s">
        <v>97</v>
      </c>
      <c r="M65" s="53" t="s">
        <v>98</v>
      </c>
      <c r="N65" s="53" t="s">
        <v>99</v>
      </c>
      <c r="O65" s="53" t="s">
        <v>100</v>
      </c>
      <c r="P65" s="70" t="s">
        <v>95</v>
      </c>
      <c r="Q65" s="70" t="s">
        <v>103</v>
      </c>
      <c r="R65" s="70" t="s">
        <v>102</v>
      </c>
      <c r="T65" s="82" t="s">
        <v>138</v>
      </c>
    </row>
    <row r="66" spans="1:20" ht="22.5" customHeight="1" x14ac:dyDescent="0.15">
      <c r="A66" s="6"/>
      <c r="B66" s="9"/>
      <c r="C66" s="72"/>
      <c r="D66" s="142"/>
      <c r="E66" s="142"/>
      <c r="F66" s="15"/>
      <c r="G66" s="7"/>
      <c r="H66" s="6"/>
      <c r="I66" s="6"/>
      <c r="J66" s="7" t="s">
        <v>1</v>
      </c>
      <c r="K66" s="8" t="s">
        <v>1</v>
      </c>
      <c r="L66" s="1"/>
      <c r="M66" s="1">
        <f>ROUNDDOWN(L66/2,-3)</f>
        <v>0</v>
      </c>
      <c r="N66" s="1"/>
      <c r="O66" s="20">
        <f>L66-(M66+N66)</f>
        <v>0</v>
      </c>
      <c r="P66" s="29" t="str">
        <f>IF(OR(G66="新規",G66="追加",G66=""),"OK",(IF(AND(H66="",I66=""),"NG","OK")))</f>
        <v>OK</v>
      </c>
      <c r="Q66" s="10" t="str">
        <f>IF(OR(G66="新規",G66="追加",G66=""),"OK",(IF(OR(AND(J66="",K66=""),AND(J66="",K66="□"),AND(J66="□",K66=""),AND(J66="□",K66="□")),"NG","OK")))</f>
        <v>OK</v>
      </c>
      <c r="R66" s="10" t="str">
        <f>IF(OR(AND(C66&lt;&gt;"",D66&lt;&gt;"",F66&lt;&gt;"",G66&lt;&gt;""),(C66="")),"OK","NG")</f>
        <v>OK</v>
      </c>
      <c r="T66" s="83" t="s">
        <v>210</v>
      </c>
    </row>
    <row r="67" spans="1:20" ht="22.5" customHeight="1" x14ac:dyDescent="0.15">
      <c r="A67" s="6"/>
      <c r="B67" s="9"/>
      <c r="C67" s="72"/>
      <c r="D67" s="142"/>
      <c r="E67" s="142"/>
      <c r="F67" s="15"/>
      <c r="G67" s="7"/>
      <c r="H67" s="6"/>
      <c r="I67" s="6"/>
      <c r="J67" s="7" t="s">
        <v>1</v>
      </c>
      <c r="K67" s="8" t="s">
        <v>1</v>
      </c>
      <c r="L67" s="1"/>
      <c r="M67" s="1">
        <f t="shared" ref="M67:M72" si="20">ROUNDDOWN(L67/2,-3)</f>
        <v>0</v>
      </c>
      <c r="N67" s="1"/>
      <c r="O67" s="20">
        <f t="shared" ref="O67:O72" si="21">L67-(M67+N67)</f>
        <v>0</v>
      </c>
      <c r="P67" s="29" t="str">
        <f>IF(OR(G67="新規",G67="追加",G67=""),"OK",(IF(AND(H67="",I67=""),"NG","OK")))</f>
        <v>OK</v>
      </c>
      <c r="Q67" s="10" t="str">
        <f t="shared" ref="Q67:Q72" si="22">IF(OR(G67="新規",G67="追加",G67=""),"OK",(IF(OR(AND(J67="",K67=""),AND(J67="",K67="□"),AND(J67="□",K67=""),AND(J67="□",K67="□")),"NG","OK")))</f>
        <v>OK</v>
      </c>
      <c r="R67" s="10" t="str">
        <f t="shared" ref="R67:R72" si="23">IF(OR(AND(C67&lt;&gt;"",D67&lt;&gt;"",F67&lt;&gt;"",G67&lt;&gt;""),(C67="")),"OK","NG")</f>
        <v>OK</v>
      </c>
      <c r="T67" s="82" t="s">
        <v>178</v>
      </c>
    </row>
    <row r="68" spans="1:20" ht="22.5" customHeight="1" x14ac:dyDescent="0.15">
      <c r="A68" s="6"/>
      <c r="B68" s="9"/>
      <c r="C68" s="72"/>
      <c r="D68" s="142"/>
      <c r="E68" s="142"/>
      <c r="F68" s="15"/>
      <c r="G68" s="7"/>
      <c r="H68" s="6"/>
      <c r="I68" s="6"/>
      <c r="J68" s="7" t="s">
        <v>1</v>
      </c>
      <c r="K68" s="8" t="s">
        <v>1</v>
      </c>
      <c r="L68" s="1"/>
      <c r="M68" s="1">
        <f t="shared" si="20"/>
        <v>0</v>
      </c>
      <c r="N68" s="1"/>
      <c r="O68" s="20">
        <f t="shared" si="21"/>
        <v>0</v>
      </c>
      <c r="P68" s="29" t="str">
        <f t="shared" ref="P68:P72" si="24">IF(OR(G68="新規",G68="追加",G68=""),"OK",(IF(AND(H68="",I68=""),"NG","OK")))</f>
        <v>OK</v>
      </c>
      <c r="Q68" s="10" t="str">
        <f t="shared" si="22"/>
        <v>OK</v>
      </c>
      <c r="R68" s="10" t="str">
        <f t="shared" si="23"/>
        <v>OK</v>
      </c>
      <c r="T68" s="80" t="s">
        <v>12</v>
      </c>
    </row>
    <row r="69" spans="1:20" ht="22.5" customHeight="1" x14ac:dyDescent="0.15">
      <c r="A69" s="6"/>
      <c r="B69" s="9"/>
      <c r="C69" s="72"/>
      <c r="D69" s="142"/>
      <c r="E69" s="142"/>
      <c r="F69" s="15"/>
      <c r="G69" s="7"/>
      <c r="H69" s="6"/>
      <c r="I69" s="6"/>
      <c r="J69" s="7" t="s">
        <v>1</v>
      </c>
      <c r="K69" s="8" t="s">
        <v>1</v>
      </c>
      <c r="L69" s="1"/>
      <c r="M69" s="1">
        <f t="shared" si="20"/>
        <v>0</v>
      </c>
      <c r="N69" s="1"/>
      <c r="O69" s="20">
        <f t="shared" si="21"/>
        <v>0</v>
      </c>
      <c r="P69" s="29" t="str">
        <f t="shared" si="24"/>
        <v>OK</v>
      </c>
      <c r="Q69" s="10" t="str">
        <f t="shared" si="22"/>
        <v>OK</v>
      </c>
      <c r="R69" s="10" t="str">
        <f t="shared" si="23"/>
        <v>OK</v>
      </c>
    </row>
    <row r="70" spans="1:20" ht="22.5" customHeight="1" x14ac:dyDescent="0.15">
      <c r="A70" s="6"/>
      <c r="B70" s="9"/>
      <c r="C70" s="72"/>
      <c r="D70" s="142"/>
      <c r="E70" s="142"/>
      <c r="F70" s="16"/>
      <c r="G70" s="7"/>
      <c r="H70" s="6"/>
      <c r="I70" s="6"/>
      <c r="J70" s="7" t="s">
        <v>1</v>
      </c>
      <c r="K70" s="8" t="s">
        <v>1</v>
      </c>
      <c r="L70" s="1"/>
      <c r="M70" s="1">
        <f t="shared" si="20"/>
        <v>0</v>
      </c>
      <c r="N70" s="1"/>
      <c r="O70" s="20">
        <f t="shared" si="21"/>
        <v>0</v>
      </c>
      <c r="P70" s="29" t="str">
        <f t="shared" si="24"/>
        <v>OK</v>
      </c>
      <c r="Q70" s="10" t="str">
        <f t="shared" si="22"/>
        <v>OK</v>
      </c>
      <c r="R70" s="10" t="str">
        <f t="shared" si="23"/>
        <v>OK</v>
      </c>
    </row>
    <row r="71" spans="1:20" ht="22.5" customHeight="1" x14ac:dyDescent="0.15">
      <c r="A71" s="6"/>
      <c r="B71" s="9"/>
      <c r="C71" s="72"/>
      <c r="D71" s="142"/>
      <c r="E71" s="142"/>
      <c r="F71" s="15"/>
      <c r="G71" s="7"/>
      <c r="H71" s="6"/>
      <c r="I71" s="6"/>
      <c r="J71" s="7" t="s">
        <v>1</v>
      </c>
      <c r="K71" s="8" t="s">
        <v>1</v>
      </c>
      <c r="L71" s="1"/>
      <c r="M71" s="1">
        <f t="shared" si="20"/>
        <v>0</v>
      </c>
      <c r="N71" s="1"/>
      <c r="O71" s="20">
        <f t="shared" si="21"/>
        <v>0</v>
      </c>
      <c r="P71" s="29" t="str">
        <f t="shared" si="24"/>
        <v>OK</v>
      </c>
      <c r="Q71" s="10" t="str">
        <f t="shared" si="22"/>
        <v>OK</v>
      </c>
      <c r="R71" s="10" t="str">
        <f t="shared" si="23"/>
        <v>OK</v>
      </c>
    </row>
    <row r="72" spans="1:20" ht="22.5" customHeight="1" x14ac:dyDescent="0.15">
      <c r="A72" s="6"/>
      <c r="B72" s="9"/>
      <c r="C72" s="72"/>
      <c r="D72" s="142"/>
      <c r="E72" s="142"/>
      <c r="F72" s="15"/>
      <c r="G72" s="7"/>
      <c r="H72" s="6"/>
      <c r="I72" s="6"/>
      <c r="J72" s="7" t="s">
        <v>1</v>
      </c>
      <c r="K72" s="8" t="s">
        <v>1</v>
      </c>
      <c r="L72" s="1"/>
      <c r="M72" s="1">
        <f t="shared" si="20"/>
        <v>0</v>
      </c>
      <c r="N72" s="1"/>
      <c r="O72" s="20">
        <f t="shared" si="21"/>
        <v>0</v>
      </c>
      <c r="P72" s="29" t="str">
        <f t="shared" si="24"/>
        <v>OK</v>
      </c>
      <c r="Q72" s="10" t="str">
        <f t="shared" si="22"/>
        <v>OK</v>
      </c>
      <c r="R72" s="10" t="str">
        <f t="shared" si="23"/>
        <v>OK</v>
      </c>
    </row>
    <row r="73" spans="1:20" ht="22.5" customHeight="1" x14ac:dyDescent="0.15">
      <c r="A73" s="12"/>
      <c r="B73" s="13"/>
      <c r="C73" s="14"/>
      <c r="D73" s="13"/>
      <c r="E73" s="14"/>
      <c r="F73" s="14"/>
      <c r="G73" s="13"/>
      <c r="H73" s="13"/>
      <c r="I73" s="12"/>
      <c r="J73" s="12"/>
      <c r="K73" s="68" t="s">
        <v>122</v>
      </c>
      <c r="L73" s="27">
        <f>SUM(L66:L72)</f>
        <v>0</v>
      </c>
      <c r="M73" s="27">
        <f t="shared" ref="M73:N73" si="25">SUM(M66:M72)</f>
        <v>0</v>
      </c>
      <c r="N73" s="27">
        <f t="shared" si="25"/>
        <v>0</v>
      </c>
      <c r="O73" s="27">
        <f>L73-(M73+N73)</f>
        <v>0</v>
      </c>
      <c r="P73" s="76"/>
      <c r="Q73" s="77"/>
      <c r="R73" s="77"/>
    </row>
    <row r="74" spans="1:20" ht="22.5" customHeight="1" x14ac:dyDescent="0.15">
      <c r="A74" s="48" t="s">
        <v>117</v>
      </c>
      <c r="B74" s="13"/>
      <c r="C74" s="14"/>
      <c r="D74" s="13"/>
      <c r="E74" s="14"/>
      <c r="F74" s="14"/>
      <c r="G74" s="13"/>
      <c r="H74" s="13"/>
      <c r="I74" s="12"/>
      <c r="J74" s="12"/>
      <c r="K74" s="12"/>
      <c r="L74" s="12"/>
      <c r="M74" s="12"/>
      <c r="N74" s="12"/>
      <c r="O74" s="12"/>
      <c r="P74" s="76"/>
      <c r="Q74" s="77"/>
      <c r="R74" s="77"/>
    </row>
    <row r="75" spans="1:20" ht="22.5" customHeight="1" x14ac:dyDescent="0.15">
      <c r="A75" s="143" t="s">
        <v>181</v>
      </c>
      <c r="B75" s="145" t="s">
        <v>65</v>
      </c>
      <c r="C75" s="140" t="s">
        <v>220</v>
      </c>
      <c r="D75" s="140"/>
      <c r="E75" s="140"/>
      <c r="F75" s="140"/>
      <c r="G75" s="145" t="s">
        <v>36</v>
      </c>
      <c r="H75" s="159" t="s">
        <v>45</v>
      </c>
      <c r="I75" s="160"/>
      <c r="J75" s="160"/>
      <c r="K75" s="161"/>
      <c r="L75" s="150" t="s">
        <v>180</v>
      </c>
      <c r="M75" s="151"/>
      <c r="N75" s="151"/>
      <c r="O75" s="152"/>
      <c r="P75" s="76"/>
      <c r="Q75" s="77"/>
      <c r="R75" s="61"/>
    </row>
    <row r="76" spans="1:20" ht="22.5" customHeight="1" x14ac:dyDescent="0.15">
      <c r="A76" s="144"/>
      <c r="B76" s="144"/>
      <c r="C76" s="68" t="s">
        <v>179</v>
      </c>
      <c r="D76" s="140" t="s">
        <v>107</v>
      </c>
      <c r="E76" s="140"/>
      <c r="F76" s="68" t="s">
        <v>14</v>
      </c>
      <c r="G76" s="144"/>
      <c r="H76" s="84" t="s">
        <v>28</v>
      </c>
      <c r="I76" s="84" t="s">
        <v>27</v>
      </c>
      <c r="J76" s="22" t="s">
        <v>17</v>
      </c>
      <c r="K76" s="22" t="s">
        <v>18</v>
      </c>
      <c r="L76" s="53" t="s">
        <v>97</v>
      </c>
      <c r="M76" s="53" t="s">
        <v>98</v>
      </c>
      <c r="N76" s="53" t="s">
        <v>99</v>
      </c>
      <c r="O76" s="53" t="s">
        <v>100</v>
      </c>
      <c r="P76" s="76"/>
      <c r="Q76" s="77"/>
      <c r="R76" s="70" t="s">
        <v>102</v>
      </c>
      <c r="T76" s="81" t="s">
        <v>138</v>
      </c>
    </row>
    <row r="77" spans="1:20" ht="22.5" customHeight="1" x14ac:dyDescent="0.15">
      <c r="A77" s="6"/>
      <c r="B77" s="9"/>
      <c r="C77" s="72"/>
      <c r="D77" s="142"/>
      <c r="E77" s="142"/>
      <c r="F77" s="15"/>
      <c r="G77" s="7"/>
      <c r="H77" s="22"/>
      <c r="I77" s="22"/>
      <c r="J77" s="22" t="s">
        <v>1</v>
      </c>
      <c r="K77" s="22" t="s">
        <v>1</v>
      </c>
      <c r="L77" s="1"/>
      <c r="M77" s="1">
        <f>ROUNDDOWN(L77/2,-3)</f>
        <v>0</v>
      </c>
      <c r="N77" s="1"/>
      <c r="O77" s="20">
        <f>L77-(M77+N77)</f>
        <v>0</v>
      </c>
      <c r="P77" s="76"/>
      <c r="Q77" s="77"/>
      <c r="R77" s="10" t="str">
        <f>IF(OR(AND(C77&lt;&gt;"",D77&lt;&gt;"",F77&lt;&gt;"",G77&lt;&gt;""),(C77="")),"OK","NG")</f>
        <v>OK</v>
      </c>
      <c r="T77" s="81" t="s">
        <v>211</v>
      </c>
    </row>
    <row r="78" spans="1:20" ht="22.5" customHeight="1" x14ac:dyDescent="0.15">
      <c r="A78" s="6"/>
      <c r="B78" s="9"/>
      <c r="C78" s="72"/>
      <c r="D78" s="142"/>
      <c r="E78" s="142"/>
      <c r="F78" s="15"/>
      <c r="G78" s="7"/>
      <c r="H78" s="22"/>
      <c r="I78" s="22"/>
      <c r="J78" s="22" t="s">
        <v>1</v>
      </c>
      <c r="K78" s="22" t="s">
        <v>1</v>
      </c>
      <c r="L78" s="1"/>
      <c r="M78" s="1">
        <f t="shared" ref="M78:M83" si="26">ROUNDDOWN(L78/2,-3)</f>
        <v>0</v>
      </c>
      <c r="N78" s="1"/>
      <c r="O78" s="20">
        <f t="shared" ref="O78:O83" si="27">L78-(M78+N78)</f>
        <v>0</v>
      </c>
      <c r="P78" s="76"/>
      <c r="Q78" s="77"/>
      <c r="R78" s="10" t="str">
        <f t="shared" ref="R78:R83" si="28">IF(OR(AND(C78&lt;&gt;"",D78&lt;&gt;"",F78&lt;&gt;"",G78&lt;&gt;""),(C78="")),"OK","NG")</f>
        <v>OK</v>
      </c>
      <c r="T78" s="81" t="s">
        <v>148</v>
      </c>
    </row>
    <row r="79" spans="1:20" ht="22.5" customHeight="1" x14ac:dyDescent="0.15">
      <c r="A79" s="6"/>
      <c r="B79" s="9"/>
      <c r="C79" s="72"/>
      <c r="D79" s="142"/>
      <c r="E79" s="142"/>
      <c r="F79" s="15"/>
      <c r="G79" s="7"/>
      <c r="H79" s="22"/>
      <c r="I79" s="22"/>
      <c r="J79" s="22" t="s">
        <v>1</v>
      </c>
      <c r="K79" s="22" t="s">
        <v>1</v>
      </c>
      <c r="L79" s="1"/>
      <c r="M79" s="1">
        <f t="shared" si="26"/>
        <v>0</v>
      </c>
      <c r="N79" s="1"/>
      <c r="O79" s="20">
        <f t="shared" si="27"/>
        <v>0</v>
      </c>
      <c r="P79" s="76"/>
      <c r="Q79" s="77"/>
      <c r="R79" s="10" t="str">
        <f t="shared" si="28"/>
        <v>OK</v>
      </c>
      <c r="T79" s="81" t="s">
        <v>178</v>
      </c>
    </row>
    <row r="80" spans="1:20" ht="22.5" customHeight="1" x14ac:dyDescent="0.15">
      <c r="A80" s="6"/>
      <c r="B80" s="9"/>
      <c r="C80" s="72"/>
      <c r="D80" s="142"/>
      <c r="E80" s="142"/>
      <c r="F80" s="15"/>
      <c r="G80" s="7"/>
      <c r="H80" s="22"/>
      <c r="I80" s="22"/>
      <c r="J80" s="22" t="s">
        <v>1</v>
      </c>
      <c r="K80" s="22" t="s">
        <v>1</v>
      </c>
      <c r="L80" s="1"/>
      <c r="M80" s="1">
        <f t="shared" si="26"/>
        <v>0</v>
      </c>
      <c r="N80" s="1"/>
      <c r="O80" s="20">
        <f t="shared" si="27"/>
        <v>0</v>
      </c>
      <c r="P80" s="76"/>
      <c r="Q80" s="77"/>
      <c r="R80" s="10" t="str">
        <f>IF(OR(AND(C80&lt;&gt;"",D80&lt;&gt;"",F80&lt;&gt;"",G80&lt;&gt;""),(C80="")),"OK","NG")</f>
        <v>OK</v>
      </c>
      <c r="T80" s="81" t="s">
        <v>12</v>
      </c>
    </row>
    <row r="81" spans="1:20" ht="22.5" customHeight="1" x14ac:dyDescent="0.15">
      <c r="A81" s="6"/>
      <c r="B81" s="9"/>
      <c r="C81" s="72"/>
      <c r="D81" s="142"/>
      <c r="E81" s="142"/>
      <c r="F81" s="16"/>
      <c r="G81" s="7"/>
      <c r="H81" s="22"/>
      <c r="I81" s="22"/>
      <c r="J81" s="22" t="s">
        <v>1</v>
      </c>
      <c r="K81" s="22" t="s">
        <v>1</v>
      </c>
      <c r="L81" s="1"/>
      <c r="M81" s="1">
        <f t="shared" si="26"/>
        <v>0</v>
      </c>
      <c r="N81" s="1"/>
      <c r="O81" s="20">
        <f t="shared" si="27"/>
        <v>0</v>
      </c>
      <c r="P81" s="76"/>
      <c r="Q81" s="77"/>
      <c r="R81" s="10" t="str">
        <f>IF(OR(AND(C81&lt;&gt;"",D81&lt;&gt;"",F81&lt;&gt;"",G81&lt;&gt;""),(C81="")),"OK","NG")</f>
        <v>OK</v>
      </c>
    </row>
    <row r="82" spans="1:20" ht="22.5" customHeight="1" x14ac:dyDescent="0.15">
      <c r="A82" s="6"/>
      <c r="B82" s="9"/>
      <c r="C82" s="72"/>
      <c r="D82" s="142"/>
      <c r="E82" s="142"/>
      <c r="F82" s="15"/>
      <c r="G82" s="7"/>
      <c r="H82" s="22"/>
      <c r="I82" s="22"/>
      <c r="J82" s="22" t="s">
        <v>1</v>
      </c>
      <c r="K82" s="22" t="s">
        <v>1</v>
      </c>
      <c r="L82" s="1"/>
      <c r="M82" s="1">
        <f t="shared" si="26"/>
        <v>0</v>
      </c>
      <c r="N82" s="1"/>
      <c r="O82" s="20">
        <f t="shared" si="27"/>
        <v>0</v>
      </c>
      <c r="P82" s="76"/>
      <c r="Q82" s="77"/>
      <c r="R82" s="10" t="str">
        <f t="shared" si="28"/>
        <v>OK</v>
      </c>
    </row>
    <row r="83" spans="1:20" ht="22.5" customHeight="1" x14ac:dyDescent="0.15">
      <c r="A83" s="6"/>
      <c r="B83" s="9"/>
      <c r="C83" s="72"/>
      <c r="D83" s="142"/>
      <c r="E83" s="142"/>
      <c r="F83" s="15"/>
      <c r="G83" s="7"/>
      <c r="H83" s="22"/>
      <c r="I83" s="22"/>
      <c r="J83" s="22" t="s">
        <v>1</v>
      </c>
      <c r="K83" s="22" t="s">
        <v>1</v>
      </c>
      <c r="L83" s="1"/>
      <c r="M83" s="1">
        <f t="shared" si="26"/>
        <v>0</v>
      </c>
      <c r="N83" s="1"/>
      <c r="O83" s="20">
        <f t="shared" si="27"/>
        <v>0</v>
      </c>
      <c r="P83" s="76"/>
      <c r="Q83" s="77"/>
      <c r="R83" s="10" t="str">
        <f t="shared" si="28"/>
        <v>OK</v>
      </c>
    </row>
    <row r="84" spans="1:20" ht="22.5" customHeight="1" x14ac:dyDescent="0.15">
      <c r="A84" s="12"/>
      <c r="B84" s="13"/>
      <c r="C84" s="14"/>
      <c r="D84" s="13"/>
      <c r="E84" s="14"/>
      <c r="F84" s="14"/>
      <c r="G84" s="13"/>
      <c r="H84" s="13"/>
      <c r="I84" s="12"/>
      <c r="J84" s="12"/>
      <c r="K84" s="68" t="s">
        <v>122</v>
      </c>
      <c r="L84" s="27">
        <f>SUM(L77:L83)</f>
        <v>0</v>
      </c>
      <c r="M84" s="27">
        <f t="shared" ref="M84:N84" si="29">SUM(M77:M83)</f>
        <v>0</v>
      </c>
      <c r="N84" s="27">
        <f t="shared" si="29"/>
        <v>0</v>
      </c>
      <c r="O84" s="27">
        <f>L84-(M84+N84)</f>
        <v>0</v>
      </c>
      <c r="P84" s="76"/>
      <c r="Q84" s="77"/>
      <c r="R84" s="77"/>
    </row>
    <row r="85" spans="1:20" ht="22.5" customHeight="1" x14ac:dyDescent="0.15">
      <c r="A85" s="48" t="s">
        <v>118</v>
      </c>
      <c r="B85" s="13"/>
      <c r="C85" s="14"/>
      <c r="D85" s="13"/>
      <c r="E85" s="14"/>
      <c r="F85" s="14"/>
      <c r="G85" s="13"/>
      <c r="H85" s="13"/>
      <c r="I85" s="12"/>
      <c r="K85" s="12"/>
      <c r="L85" s="12"/>
      <c r="M85" s="12"/>
      <c r="N85" s="12"/>
      <c r="O85" s="12"/>
      <c r="P85" s="76"/>
      <c r="Q85" s="77"/>
      <c r="R85" s="77"/>
    </row>
    <row r="86" spans="1:20" ht="22.5" customHeight="1" x14ac:dyDescent="0.15">
      <c r="A86" s="143" t="s">
        <v>181</v>
      </c>
      <c r="B86" s="145" t="s">
        <v>65</v>
      </c>
      <c r="C86" s="140" t="s">
        <v>220</v>
      </c>
      <c r="D86" s="140"/>
      <c r="E86" s="140"/>
      <c r="F86" s="140"/>
      <c r="G86" s="145" t="s">
        <v>36</v>
      </c>
      <c r="H86" s="150" t="s">
        <v>45</v>
      </c>
      <c r="I86" s="151"/>
      <c r="J86" s="151"/>
      <c r="K86" s="152"/>
      <c r="L86" s="150" t="s">
        <v>180</v>
      </c>
      <c r="M86" s="151"/>
      <c r="N86" s="151"/>
      <c r="O86" s="152"/>
      <c r="P86" s="48" t="s">
        <v>87</v>
      </c>
      <c r="Q86" s="48" t="s">
        <v>87</v>
      </c>
      <c r="R86" s="61"/>
      <c r="T86" s="81" t="s">
        <v>138</v>
      </c>
    </row>
    <row r="87" spans="1:20" ht="22.5" customHeight="1" x14ac:dyDescent="0.15">
      <c r="A87" s="144"/>
      <c r="B87" s="144"/>
      <c r="C87" s="68" t="s">
        <v>179</v>
      </c>
      <c r="D87" s="140" t="s">
        <v>107</v>
      </c>
      <c r="E87" s="140"/>
      <c r="F87" s="68" t="s">
        <v>14</v>
      </c>
      <c r="G87" s="144"/>
      <c r="H87" s="69" t="s">
        <v>28</v>
      </c>
      <c r="I87" s="69" t="s">
        <v>27</v>
      </c>
      <c r="J87" s="68" t="s">
        <v>17</v>
      </c>
      <c r="K87" s="68" t="s">
        <v>18</v>
      </c>
      <c r="L87" s="53" t="s">
        <v>97</v>
      </c>
      <c r="M87" s="53" t="s">
        <v>98</v>
      </c>
      <c r="N87" s="53" t="s">
        <v>99</v>
      </c>
      <c r="O87" s="53" t="s">
        <v>100</v>
      </c>
      <c r="P87" s="70" t="s">
        <v>95</v>
      </c>
      <c r="Q87" s="70" t="s">
        <v>103</v>
      </c>
      <c r="R87" s="70" t="s">
        <v>102</v>
      </c>
      <c r="T87" s="81" t="s">
        <v>144</v>
      </c>
    </row>
    <row r="88" spans="1:20" ht="22.5" customHeight="1" x14ac:dyDescent="0.15">
      <c r="A88" s="6"/>
      <c r="B88" s="9"/>
      <c r="C88" s="72"/>
      <c r="D88" s="142"/>
      <c r="E88" s="142"/>
      <c r="F88" s="15"/>
      <c r="G88" s="7"/>
      <c r="H88" s="6"/>
      <c r="I88" s="6"/>
      <c r="J88" s="7" t="s">
        <v>1</v>
      </c>
      <c r="K88" s="8" t="s">
        <v>1</v>
      </c>
      <c r="L88" s="1"/>
      <c r="M88" s="1">
        <f>ROUNDDOWN(L88/2,-3)</f>
        <v>0</v>
      </c>
      <c r="N88" s="1"/>
      <c r="O88" s="20">
        <f>L88-(M88+N88)</f>
        <v>0</v>
      </c>
      <c r="P88" s="29" t="str">
        <f>IF(OR(G88="新規",G88="追加",G88=""),"OK",(IF(AND(H88="",I88=""),"NG","OK")))</f>
        <v>OK</v>
      </c>
      <c r="Q88" s="10" t="str">
        <f>IF(OR(G88="新規",G88="追加",G88=""),"OK",(IF(OR(AND(J88="",K88=""),AND(J88="",K88="□"),AND(J88="□",K88=""),AND(J88="□",K88="□")),"NG","OK")))</f>
        <v>OK</v>
      </c>
      <c r="R88" s="10" t="str">
        <f>IF(OR(AND(C88&lt;&gt;"",D88&lt;&gt;"",F88&lt;&gt;"",G88&lt;&gt;""),(C88="")),"OK","NG")</f>
        <v>OK</v>
      </c>
      <c r="T88" s="81" t="s">
        <v>12</v>
      </c>
    </row>
    <row r="89" spans="1:20" ht="22.5" customHeight="1" x14ac:dyDescent="0.15">
      <c r="A89" s="6"/>
      <c r="B89" s="9"/>
      <c r="C89" s="72"/>
      <c r="D89" s="142"/>
      <c r="E89" s="142"/>
      <c r="F89" s="15"/>
      <c r="G89" s="7"/>
      <c r="H89" s="6"/>
      <c r="I89" s="6"/>
      <c r="J89" s="7" t="s">
        <v>1</v>
      </c>
      <c r="K89" s="8" t="s">
        <v>1</v>
      </c>
      <c r="L89" s="1"/>
      <c r="M89" s="1">
        <f t="shared" ref="M89:M94" si="30">ROUNDDOWN(L89/2,-3)</f>
        <v>0</v>
      </c>
      <c r="N89" s="1"/>
      <c r="O89" s="20">
        <f t="shared" ref="O89:O94" si="31">L89-(M89+N89)</f>
        <v>0</v>
      </c>
      <c r="P89" s="29" t="str">
        <f t="shared" ref="P89:P94" si="32">IF(OR(G89="新規",G89="追加",G89=""),"OK",(IF(AND(H89="",I89=""),"NG","OK")))</f>
        <v>OK</v>
      </c>
      <c r="Q89" s="10" t="str">
        <f t="shared" ref="Q89:Q94" si="33">IF(OR(G89="新規",G89="追加",G89=""),"OK",(IF(OR(AND(J89="",K89=""),AND(J89="",K89="□"),AND(J89="□",K89=""),AND(J89="□",K89="□")),"NG","OK")))</f>
        <v>OK</v>
      </c>
      <c r="R89" s="10" t="str">
        <f t="shared" ref="R89:R94" si="34">IF(OR(AND(C89&lt;&gt;"",D89&lt;&gt;"",F89&lt;&gt;"",G89&lt;&gt;""),(C89="")),"OK","NG")</f>
        <v>OK</v>
      </c>
    </row>
    <row r="90" spans="1:20" ht="22.5" customHeight="1" x14ac:dyDescent="0.15">
      <c r="A90" s="6"/>
      <c r="B90" s="9"/>
      <c r="C90" s="72"/>
      <c r="D90" s="142"/>
      <c r="E90" s="142"/>
      <c r="F90" s="15"/>
      <c r="G90" s="7"/>
      <c r="H90" s="6"/>
      <c r="I90" s="6"/>
      <c r="J90" s="7" t="s">
        <v>1</v>
      </c>
      <c r="K90" s="8" t="s">
        <v>1</v>
      </c>
      <c r="L90" s="1"/>
      <c r="M90" s="1">
        <f t="shared" si="30"/>
        <v>0</v>
      </c>
      <c r="N90" s="1"/>
      <c r="O90" s="20">
        <f t="shared" si="31"/>
        <v>0</v>
      </c>
      <c r="P90" s="29" t="str">
        <f t="shared" si="32"/>
        <v>OK</v>
      </c>
      <c r="Q90" s="10" t="str">
        <f t="shared" si="33"/>
        <v>OK</v>
      </c>
      <c r="R90" s="10" t="str">
        <f t="shared" si="34"/>
        <v>OK</v>
      </c>
    </row>
    <row r="91" spans="1:20" ht="22.5" customHeight="1" x14ac:dyDescent="0.15">
      <c r="A91" s="6"/>
      <c r="B91" s="9"/>
      <c r="C91" s="72"/>
      <c r="D91" s="142"/>
      <c r="E91" s="142"/>
      <c r="F91" s="15"/>
      <c r="G91" s="7"/>
      <c r="H91" s="6"/>
      <c r="I91" s="6"/>
      <c r="J91" s="7" t="s">
        <v>1</v>
      </c>
      <c r="K91" s="8" t="s">
        <v>1</v>
      </c>
      <c r="L91" s="1"/>
      <c r="M91" s="1">
        <f t="shared" si="30"/>
        <v>0</v>
      </c>
      <c r="N91" s="1"/>
      <c r="O91" s="20">
        <f t="shared" si="31"/>
        <v>0</v>
      </c>
      <c r="P91" s="29" t="str">
        <f t="shared" si="32"/>
        <v>OK</v>
      </c>
      <c r="Q91" s="10" t="str">
        <f t="shared" si="33"/>
        <v>OK</v>
      </c>
      <c r="R91" s="10" t="str">
        <f t="shared" si="34"/>
        <v>OK</v>
      </c>
    </row>
    <row r="92" spans="1:20" ht="22.5" customHeight="1" x14ac:dyDescent="0.15">
      <c r="A92" s="6"/>
      <c r="B92" s="9"/>
      <c r="C92" s="72"/>
      <c r="D92" s="142"/>
      <c r="E92" s="142"/>
      <c r="F92" s="16"/>
      <c r="G92" s="7"/>
      <c r="H92" s="6"/>
      <c r="I92" s="6"/>
      <c r="J92" s="7" t="s">
        <v>1</v>
      </c>
      <c r="K92" s="8" t="s">
        <v>1</v>
      </c>
      <c r="L92" s="1"/>
      <c r="M92" s="1">
        <f t="shared" si="30"/>
        <v>0</v>
      </c>
      <c r="N92" s="1"/>
      <c r="O92" s="20">
        <f t="shared" si="31"/>
        <v>0</v>
      </c>
      <c r="P92" s="29" t="str">
        <f t="shared" si="32"/>
        <v>OK</v>
      </c>
      <c r="Q92" s="10" t="str">
        <f t="shared" si="33"/>
        <v>OK</v>
      </c>
      <c r="R92" s="10" t="str">
        <f t="shared" si="34"/>
        <v>OK</v>
      </c>
    </row>
    <row r="93" spans="1:20" ht="22.5" customHeight="1" x14ac:dyDescent="0.15">
      <c r="A93" s="6"/>
      <c r="B93" s="9"/>
      <c r="C93" s="72"/>
      <c r="D93" s="142"/>
      <c r="E93" s="142"/>
      <c r="F93" s="15"/>
      <c r="G93" s="7"/>
      <c r="H93" s="6"/>
      <c r="I93" s="6"/>
      <c r="J93" s="7" t="s">
        <v>1</v>
      </c>
      <c r="K93" s="8" t="s">
        <v>1</v>
      </c>
      <c r="L93" s="1"/>
      <c r="M93" s="1">
        <f t="shared" si="30"/>
        <v>0</v>
      </c>
      <c r="N93" s="1"/>
      <c r="O93" s="20">
        <f t="shared" si="31"/>
        <v>0</v>
      </c>
      <c r="P93" s="29" t="str">
        <f t="shared" si="32"/>
        <v>OK</v>
      </c>
      <c r="Q93" s="10" t="str">
        <f t="shared" si="33"/>
        <v>OK</v>
      </c>
      <c r="R93" s="10" t="str">
        <f t="shared" si="34"/>
        <v>OK</v>
      </c>
    </row>
    <row r="94" spans="1:20" ht="22.5" customHeight="1" x14ac:dyDescent="0.15">
      <c r="A94" s="6"/>
      <c r="B94" s="9"/>
      <c r="C94" s="72"/>
      <c r="D94" s="142"/>
      <c r="E94" s="142"/>
      <c r="F94" s="15"/>
      <c r="G94" s="7"/>
      <c r="H94" s="6"/>
      <c r="I94" s="6"/>
      <c r="J94" s="7" t="s">
        <v>1</v>
      </c>
      <c r="K94" s="8" t="s">
        <v>1</v>
      </c>
      <c r="L94" s="1"/>
      <c r="M94" s="1">
        <f t="shared" si="30"/>
        <v>0</v>
      </c>
      <c r="N94" s="1"/>
      <c r="O94" s="20">
        <f t="shared" si="31"/>
        <v>0</v>
      </c>
      <c r="P94" s="29" t="str">
        <f t="shared" si="32"/>
        <v>OK</v>
      </c>
      <c r="Q94" s="10" t="str">
        <f t="shared" si="33"/>
        <v>OK</v>
      </c>
      <c r="R94" s="10" t="str">
        <f t="shared" si="34"/>
        <v>OK</v>
      </c>
    </row>
    <row r="95" spans="1:20" ht="22.5" customHeight="1" x14ac:dyDescent="0.15">
      <c r="A95" s="12"/>
      <c r="B95" s="13"/>
      <c r="C95" s="14"/>
      <c r="D95" s="13"/>
      <c r="E95" s="14"/>
      <c r="F95" s="14"/>
      <c r="G95" s="13"/>
      <c r="H95" s="13"/>
      <c r="I95" s="12"/>
      <c r="J95" s="12"/>
      <c r="K95" s="68" t="s">
        <v>122</v>
      </c>
      <c r="L95" s="27">
        <f>SUM(L88:L94)</f>
        <v>0</v>
      </c>
      <c r="M95" s="27">
        <f t="shared" ref="M95:N95" si="35">SUM(M88:M94)</f>
        <v>0</v>
      </c>
      <c r="N95" s="27">
        <f t="shared" si="35"/>
        <v>0</v>
      </c>
      <c r="O95" s="27">
        <f>L95-(M95+N95)</f>
        <v>0</v>
      </c>
      <c r="P95" s="76"/>
      <c r="Q95" s="77"/>
      <c r="R95" s="77"/>
    </row>
    <row r="96" spans="1:20" ht="23.1" customHeight="1" x14ac:dyDescent="0.15">
      <c r="A96" s="48" t="s">
        <v>119</v>
      </c>
      <c r="B96" s="13"/>
      <c r="C96" s="14"/>
      <c r="D96" s="13"/>
      <c r="E96" s="14"/>
      <c r="F96" s="14"/>
      <c r="G96" s="13"/>
      <c r="H96" s="13"/>
      <c r="I96" s="12"/>
      <c r="J96" s="12"/>
      <c r="K96" s="12"/>
      <c r="L96" s="12"/>
      <c r="M96" s="12"/>
      <c r="N96" s="12"/>
      <c r="O96" s="12"/>
      <c r="P96" s="76"/>
      <c r="Q96" s="77"/>
      <c r="R96" s="77"/>
    </row>
    <row r="97" spans="1:20" ht="23.1" customHeight="1" x14ac:dyDescent="0.15">
      <c r="A97" s="143" t="s">
        <v>181</v>
      </c>
      <c r="B97" s="145" t="s">
        <v>65</v>
      </c>
      <c r="C97" s="140" t="s">
        <v>220</v>
      </c>
      <c r="D97" s="140"/>
      <c r="E97" s="140"/>
      <c r="F97" s="140"/>
      <c r="G97" s="145" t="s">
        <v>36</v>
      </c>
      <c r="H97" s="150" t="s">
        <v>45</v>
      </c>
      <c r="I97" s="151"/>
      <c r="J97" s="151"/>
      <c r="K97" s="152"/>
      <c r="L97" s="150" t="s">
        <v>180</v>
      </c>
      <c r="M97" s="151"/>
      <c r="N97" s="151"/>
      <c r="O97" s="152"/>
      <c r="P97" s="48" t="s">
        <v>87</v>
      </c>
      <c r="Q97" s="48" t="s">
        <v>87</v>
      </c>
      <c r="R97" s="61"/>
    </row>
    <row r="98" spans="1:20" ht="23.1" customHeight="1" x14ac:dyDescent="0.15">
      <c r="A98" s="144"/>
      <c r="B98" s="144"/>
      <c r="C98" s="68" t="s">
        <v>179</v>
      </c>
      <c r="D98" s="140" t="s">
        <v>107</v>
      </c>
      <c r="E98" s="140"/>
      <c r="F98" s="68" t="s">
        <v>14</v>
      </c>
      <c r="G98" s="144"/>
      <c r="H98" s="69" t="s">
        <v>28</v>
      </c>
      <c r="I98" s="69" t="s">
        <v>27</v>
      </c>
      <c r="J98" s="68" t="s">
        <v>17</v>
      </c>
      <c r="K98" s="68" t="s">
        <v>18</v>
      </c>
      <c r="L98" s="53" t="s">
        <v>97</v>
      </c>
      <c r="M98" s="53" t="s">
        <v>98</v>
      </c>
      <c r="N98" s="53" t="s">
        <v>99</v>
      </c>
      <c r="O98" s="53" t="s">
        <v>100</v>
      </c>
      <c r="P98" s="70" t="s">
        <v>95</v>
      </c>
      <c r="Q98" s="70" t="s">
        <v>103</v>
      </c>
      <c r="R98" s="70" t="s">
        <v>102</v>
      </c>
      <c r="T98" s="81" t="s">
        <v>138</v>
      </c>
    </row>
    <row r="99" spans="1:20" ht="23.1" customHeight="1" x14ac:dyDescent="0.15">
      <c r="A99" s="6"/>
      <c r="B99" s="9"/>
      <c r="C99" s="72"/>
      <c r="D99" s="142"/>
      <c r="E99" s="142"/>
      <c r="F99" s="15"/>
      <c r="G99" s="7"/>
      <c r="H99" s="6"/>
      <c r="I99" s="6"/>
      <c r="J99" s="7" t="s">
        <v>1</v>
      </c>
      <c r="K99" s="8" t="s">
        <v>1</v>
      </c>
      <c r="L99" s="1"/>
      <c r="M99" s="1">
        <f>ROUNDDOWN(L99/2,-3)</f>
        <v>0</v>
      </c>
      <c r="N99" s="1"/>
      <c r="O99" s="20">
        <f>L99-(M99+N99)</f>
        <v>0</v>
      </c>
      <c r="P99" s="29" t="str">
        <f>IF(OR(G99="新規",G99="追加",G99=""),"OK",(IF(AND(H99="",I99=""),"NG","OK")))</f>
        <v>OK</v>
      </c>
      <c r="Q99" s="10" t="str">
        <f>IF(OR(G99="新規",G99="追加",G99=""),"OK",(IF(OR(AND(J99="",K99=""),AND(J99="",K99="□"),AND(J99="□",K99=""),AND(J99="□",K99="□")),"NG","OK")))</f>
        <v>OK</v>
      </c>
      <c r="R99" s="10" t="str">
        <f>IF(OR(AND(C99&lt;&gt;"",D99&lt;&gt;"",F99&lt;&gt;"",G99&lt;&gt;""),(C99="")),"OK","NG")</f>
        <v>OK</v>
      </c>
      <c r="T99" s="81" t="s">
        <v>146</v>
      </c>
    </row>
    <row r="100" spans="1:20" ht="23.1" customHeight="1" x14ac:dyDescent="0.15">
      <c r="A100" s="6"/>
      <c r="B100" s="9"/>
      <c r="C100" s="72"/>
      <c r="D100" s="142"/>
      <c r="E100" s="142"/>
      <c r="F100" s="15"/>
      <c r="G100" s="7"/>
      <c r="H100" s="6"/>
      <c r="I100" s="6"/>
      <c r="J100" s="7" t="s">
        <v>1</v>
      </c>
      <c r="K100" s="8" t="s">
        <v>1</v>
      </c>
      <c r="L100" s="1"/>
      <c r="M100" s="1">
        <f t="shared" ref="M100:M105" si="36">ROUNDDOWN(L100/2,-3)</f>
        <v>0</v>
      </c>
      <c r="N100" s="1"/>
      <c r="O100" s="20">
        <f t="shared" ref="O100:O105" si="37">L100-(M100+N100)</f>
        <v>0</v>
      </c>
      <c r="P100" s="29" t="str">
        <f t="shared" ref="P100:P105" si="38">IF(OR(G100="新規",G100="追加",G100=""),"OK",(IF(AND(H100="",I100=""),"NG","OK")))</f>
        <v>OK</v>
      </c>
      <c r="Q100" s="10" t="str">
        <f t="shared" ref="Q100:Q105" si="39">IF(OR(G100="新規",G100="追加",G100=""),"OK",(IF(OR(AND(J100="",K100=""),AND(J100="",K100="□"),AND(J100="□",K100=""),AND(J100="□",K100="□")),"NG","OK")))</f>
        <v>OK</v>
      </c>
      <c r="R100" s="10" t="str">
        <f t="shared" ref="R100:R105" si="40">IF(OR(AND(C100&lt;&gt;"",D100&lt;&gt;"",F100&lt;&gt;"",G100&lt;&gt;""),(C100="")),"OK","NG")</f>
        <v>OK</v>
      </c>
      <c r="T100" s="81" t="s">
        <v>182</v>
      </c>
    </row>
    <row r="101" spans="1:20" ht="23.1" customHeight="1" x14ac:dyDescent="0.15">
      <c r="A101" s="6"/>
      <c r="B101" s="9"/>
      <c r="C101" s="72"/>
      <c r="D101" s="142"/>
      <c r="E101" s="142"/>
      <c r="F101" s="15"/>
      <c r="G101" s="7"/>
      <c r="H101" s="6"/>
      <c r="I101" s="6"/>
      <c r="J101" s="7" t="s">
        <v>1</v>
      </c>
      <c r="K101" s="8" t="s">
        <v>1</v>
      </c>
      <c r="L101" s="1"/>
      <c r="M101" s="1">
        <f t="shared" si="36"/>
        <v>0</v>
      </c>
      <c r="N101" s="1"/>
      <c r="O101" s="20">
        <f t="shared" si="37"/>
        <v>0</v>
      </c>
      <c r="P101" s="29" t="str">
        <f t="shared" si="38"/>
        <v>OK</v>
      </c>
      <c r="Q101" s="10" t="str">
        <f t="shared" si="39"/>
        <v>OK</v>
      </c>
      <c r="R101" s="10" t="str">
        <f t="shared" si="40"/>
        <v>OK</v>
      </c>
      <c r="T101" s="81" t="s">
        <v>145</v>
      </c>
    </row>
    <row r="102" spans="1:20" ht="23.1" customHeight="1" x14ac:dyDescent="0.15">
      <c r="A102" s="6"/>
      <c r="B102" s="9"/>
      <c r="C102" s="72"/>
      <c r="D102" s="142"/>
      <c r="E102" s="142"/>
      <c r="F102" s="15"/>
      <c r="G102" s="7"/>
      <c r="H102" s="6"/>
      <c r="I102" s="6"/>
      <c r="J102" s="7" t="s">
        <v>1</v>
      </c>
      <c r="K102" s="8" t="s">
        <v>1</v>
      </c>
      <c r="L102" s="1"/>
      <c r="M102" s="1">
        <f t="shared" si="36"/>
        <v>0</v>
      </c>
      <c r="N102" s="1"/>
      <c r="O102" s="20">
        <f t="shared" si="37"/>
        <v>0</v>
      </c>
      <c r="P102" s="29" t="str">
        <f t="shared" si="38"/>
        <v>OK</v>
      </c>
      <c r="Q102" s="10" t="str">
        <f t="shared" si="39"/>
        <v>OK</v>
      </c>
      <c r="R102" s="10" t="str">
        <f t="shared" si="40"/>
        <v>OK</v>
      </c>
      <c r="T102" s="81" t="s">
        <v>12</v>
      </c>
    </row>
    <row r="103" spans="1:20" ht="23.1" customHeight="1" x14ac:dyDescent="0.15">
      <c r="A103" s="6"/>
      <c r="B103" s="9"/>
      <c r="C103" s="72"/>
      <c r="D103" s="142"/>
      <c r="E103" s="142"/>
      <c r="F103" s="16"/>
      <c r="G103" s="7"/>
      <c r="H103" s="6"/>
      <c r="I103" s="6"/>
      <c r="J103" s="7" t="s">
        <v>1</v>
      </c>
      <c r="K103" s="8" t="s">
        <v>1</v>
      </c>
      <c r="L103" s="1"/>
      <c r="M103" s="1">
        <f>ROUNDDOWN(L103/2,-3)</f>
        <v>0</v>
      </c>
      <c r="N103" s="1"/>
      <c r="O103" s="20">
        <f t="shared" si="37"/>
        <v>0</v>
      </c>
      <c r="P103" s="29" t="str">
        <f t="shared" si="38"/>
        <v>OK</v>
      </c>
      <c r="Q103" s="10" t="str">
        <f t="shared" si="39"/>
        <v>OK</v>
      </c>
      <c r="R103" s="10" t="str">
        <f t="shared" si="40"/>
        <v>OK</v>
      </c>
    </row>
    <row r="104" spans="1:20" ht="23.1" customHeight="1" x14ac:dyDescent="0.15">
      <c r="A104" s="6"/>
      <c r="B104" s="9"/>
      <c r="C104" s="72"/>
      <c r="D104" s="142"/>
      <c r="E104" s="142"/>
      <c r="F104" s="15"/>
      <c r="G104" s="7"/>
      <c r="H104" s="6"/>
      <c r="I104" s="6"/>
      <c r="J104" s="7" t="s">
        <v>1</v>
      </c>
      <c r="K104" s="8" t="s">
        <v>1</v>
      </c>
      <c r="L104" s="1"/>
      <c r="M104" s="1">
        <f t="shared" si="36"/>
        <v>0</v>
      </c>
      <c r="N104" s="1"/>
      <c r="O104" s="20">
        <f t="shared" si="37"/>
        <v>0</v>
      </c>
      <c r="P104" s="29" t="str">
        <f t="shared" si="38"/>
        <v>OK</v>
      </c>
      <c r="Q104" s="10" t="str">
        <f t="shared" si="39"/>
        <v>OK</v>
      </c>
      <c r="R104" s="10" t="str">
        <f t="shared" si="40"/>
        <v>OK</v>
      </c>
    </row>
    <row r="105" spans="1:20" ht="22.5" customHeight="1" x14ac:dyDescent="0.15">
      <c r="A105" s="6"/>
      <c r="B105" s="9"/>
      <c r="C105" s="72"/>
      <c r="D105" s="142"/>
      <c r="E105" s="142"/>
      <c r="F105" s="15"/>
      <c r="G105" s="7"/>
      <c r="H105" s="6"/>
      <c r="I105" s="6"/>
      <c r="J105" s="7" t="s">
        <v>1</v>
      </c>
      <c r="K105" s="8" t="s">
        <v>1</v>
      </c>
      <c r="L105" s="1"/>
      <c r="M105" s="1">
        <f t="shared" si="36"/>
        <v>0</v>
      </c>
      <c r="N105" s="1"/>
      <c r="O105" s="20">
        <f t="shared" si="37"/>
        <v>0</v>
      </c>
      <c r="P105" s="29" t="str">
        <f t="shared" si="38"/>
        <v>OK</v>
      </c>
      <c r="Q105" s="10" t="str">
        <f t="shared" si="39"/>
        <v>OK</v>
      </c>
      <c r="R105" s="10" t="str">
        <f t="shared" si="40"/>
        <v>OK</v>
      </c>
    </row>
    <row r="106" spans="1:20" ht="22.5" customHeight="1" x14ac:dyDescent="0.15">
      <c r="A106" s="12"/>
      <c r="B106" s="13"/>
      <c r="C106" s="14"/>
      <c r="D106" s="13"/>
      <c r="E106" s="14"/>
      <c r="F106" s="14"/>
      <c r="G106" s="13"/>
      <c r="H106" s="13"/>
      <c r="I106" s="12"/>
      <c r="J106" s="12"/>
      <c r="K106" s="68" t="s">
        <v>122</v>
      </c>
      <c r="L106" s="27">
        <f>SUM(L99:L105)</f>
        <v>0</v>
      </c>
      <c r="M106" s="27">
        <f t="shared" ref="M106:N106" si="41">SUM(M99:M105)</f>
        <v>0</v>
      </c>
      <c r="N106" s="27">
        <f t="shared" si="41"/>
        <v>0</v>
      </c>
      <c r="O106" s="27">
        <f>L106-(M106+N106)</f>
        <v>0</v>
      </c>
      <c r="P106" s="76"/>
      <c r="Q106" s="77"/>
      <c r="R106" s="77"/>
    </row>
    <row r="107" spans="1:20" ht="22.5" customHeight="1" x14ac:dyDescent="0.15">
      <c r="A107" s="48" t="s">
        <v>121</v>
      </c>
      <c r="B107" s="13"/>
      <c r="C107" s="14"/>
      <c r="D107" s="13"/>
      <c r="E107" s="14"/>
      <c r="F107" s="14"/>
      <c r="G107" s="13"/>
      <c r="H107" s="13"/>
      <c r="I107" s="12"/>
      <c r="J107" s="12"/>
      <c r="K107" s="12"/>
      <c r="L107" s="12"/>
      <c r="M107" s="12"/>
      <c r="N107" s="12"/>
      <c r="O107" s="12"/>
      <c r="P107" s="76"/>
      <c r="Q107" s="77"/>
      <c r="R107" s="77"/>
    </row>
    <row r="108" spans="1:20" ht="22.5" customHeight="1" x14ac:dyDescent="0.15">
      <c r="A108" s="143" t="s">
        <v>181</v>
      </c>
      <c r="B108" s="145" t="s">
        <v>65</v>
      </c>
      <c r="C108" s="140" t="s">
        <v>220</v>
      </c>
      <c r="D108" s="140"/>
      <c r="E108" s="140"/>
      <c r="F108" s="140"/>
      <c r="G108" s="145" t="s">
        <v>36</v>
      </c>
      <c r="H108" s="150" t="s">
        <v>45</v>
      </c>
      <c r="I108" s="151"/>
      <c r="J108" s="151"/>
      <c r="K108" s="152"/>
      <c r="L108" s="150" t="s">
        <v>180</v>
      </c>
      <c r="M108" s="151"/>
      <c r="N108" s="151"/>
      <c r="O108" s="152"/>
      <c r="P108" s="48" t="s">
        <v>87</v>
      </c>
      <c r="Q108" s="48" t="s">
        <v>87</v>
      </c>
      <c r="R108" s="61"/>
    </row>
    <row r="109" spans="1:20" ht="22.5" customHeight="1" x14ac:dyDescent="0.15">
      <c r="A109" s="144"/>
      <c r="B109" s="144"/>
      <c r="C109" s="68" t="s">
        <v>179</v>
      </c>
      <c r="D109" s="140" t="s">
        <v>107</v>
      </c>
      <c r="E109" s="140"/>
      <c r="F109" s="68" t="s">
        <v>14</v>
      </c>
      <c r="G109" s="144"/>
      <c r="H109" s="69" t="s">
        <v>28</v>
      </c>
      <c r="I109" s="69" t="s">
        <v>27</v>
      </c>
      <c r="J109" s="68" t="s">
        <v>17</v>
      </c>
      <c r="K109" s="68" t="s">
        <v>18</v>
      </c>
      <c r="L109" s="53" t="s">
        <v>97</v>
      </c>
      <c r="M109" s="53" t="s">
        <v>98</v>
      </c>
      <c r="N109" s="53" t="s">
        <v>99</v>
      </c>
      <c r="O109" s="53" t="s">
        <v>100</v>
      </c>
      <c r="P109" s="70" t="s">
        <v>95</v>
      </c>
      <c r="Q109" s="70" t="s">
        <v>103</v>
      </c>
      <c r="R109" s="70" t="s">
        <v>102</v>
      </c>
      <c r="T109" s="81" t="s">
        <v>138</v>
      </c>
    </row>
    <row r="110" spans="1:20" ht="22.5" customHeight="1" x14ac:dyDescent="0.15">
      <c r="A110" s="6"/>
      <c r="B110" s="9"/>
      <c r="C110" s="72"/>
      <c r="D110" s="142"/>
      <c r="E110" s="142"/>
      <c r="F110" s="15"/>
      <c r="G110" s="7"/>
      <c r="H110" s="6"/>
      <c r="I110" s="6"/>
      <c r="J110" s="7" t="s">
        <v>1</v>
      </c>
      <c r="K110" s="8" t="s">
        <v>1</v>
      </c>
      <c r="L110" s="1"/>
      <c r="M110" s="1">
        <f>ROUNDDOWN(L110/2,-3)</f>
        <v>0</v>
      </c>
      <c r="N110" s="1"/>
      <c r="O110" s="20">
        <f>L110-(M110+N110)</f>
        <v>0</v>
      </c>
      <c r="P110" s="29" t="str">
        <f>IF(OR(G110="新規",G110="追加",G110=""),"OK",(IF(AND(H110="",I110=""),"NG","OK")))</f>
        <v>OK</v>
      </c>
      <c r="Q110" s="10" t="str">
        <f>IF(OR(G110="新規",G110="追加",G110=""),"OK",(IF(OR(AND(J110="",K110=""),AND(J110="",K110="□"),AND(J110="□",K110=""),AND(J110="□",K110="□")),"NG","OK")))</f>
        <v>OK</v>
      </c>
      <c r="R110" s="10" t="str">
        <f>IF(OR(AND(C110&lt;&gt;"",D110&lt;&gt;"",F110&lt;&gt;"",G110&lt;&gt;""),(C110="")),"OK","NG")</f>
        <v>OK</v>
      </c>
      <c r="T110" s="81" t="s">
        <v>149</v>
      </c>
    </row>
    <row r="111" spans="1:20" ht="22.5" customHeight="1" x14ac:dyDescent="0.15">
      <c r="A111" s="6"/>
      <c r="B111" s="9"/>
      <c r="C111" s="72"/>
      <c r="D111" s="142"/>
      <c r="E111" s="142"/>
      <c r="F111" s="15"/>
      <c r="G111" s="7"/>
      <c r="H111" s="6"/>
      <c r="I111" s="6"/>
      <c r="J111" s="7" t="s">
        <v>1</v>
      </c>
      <c r="K111" s="8" t="s">
        <v>1</v>
      </c>
      <c r="L111" s="1"/>
      <c r="M111" s="1">
        <f t="shared" ref="M111:M116" si="42">ROUNDDOWN(L111/2,-3)</f>
        <v>0</v>
      </c>
      <c r="N111" s="1"/>
      <c r="O111" s="20">
        <f t="shared" ref="O111:O116" si="43">L111-(M111+N111)</f>
        <v>0</v>
      </c>
      <c r="P111" s="29" t="str">
        <f t="shared" ref="P111:P116" si="44">IF(OR(G111="新規",G111="追加",G111=""),"OK",(IF(AND(H111="",I111=""),"NG","OK")))</f>
        <v>OK</v>
      </c>
      <c r="Q111" s="10" t="str">
        <f t="shared" ref="Q111:Q116" si="45">IF(OR(G111="新規",G111="追加",G111=""),"OK",(IF(OR(AND(J111="",K111=""),AND(J111="",K111="□"),AND(J111="□",K111=""),AND(J111="□",K111="□")),"NG","OK")))</f>
        <v>OK</v>
      </c>
      <c r="R111" s="10" t="str">
        <f t="shared" ref="R111:R116" si="46">IF(OR(AND(C111&lt;&gt;"",D111&lt;&gt;"",F111&lt;&gt;"",G111&lt;&gt;""),(C111="")),"OK","NG")</f>
        <v>OK</v>
      </c>
      <c r="T111" s="81" t="s">
        <v>12</v>
      </c>
    </row>
    <row r="112" spans="1:20" ht="22.5" customHeight="1" x14ac:dyDescent="0.15">
      <c r="A112" s="6"/>
      <c r="B112" s="9"/>
      <c r="C112" s="72"/>
      <c r="D112" s="142"/>
      <c r="E112" s="142"/>
      <c r="F112" s="15"/>
      <c r="G112" s="7"/>
      <c r="H112" s="6"/>
      <c r="I112" s="6"/>
      <c r="J112" s="7" t="s">
        <v>1</v>
      </c>
      <c r="K112" s="8" t="s">
        <v>1</v>
      </c>
      <c r="L112" s="1"/>
      <c r="M112" s="1">
        <f t="shared" si="42"/>
        <v>0</v>
      </c>
      <c r="N112" s="1"/>
      <c r="O112" s="20">
        <f t="shared" si="43"/>
        <v>0</v>
      </c>
      <c r="P112" s="29" t="str">
        <f t="shared" si="44"/>
        <v>OK</v>
      </c>
      <c r="Q112" s="10" t="str">
        <f t="shared" si="45"/>
        <v>OK</v>
      </c>
      <c r="R112" s="10" t="str">
        <f t="shared" si="46"/>
        <v>OK</v>
      </c>
    </row>
    <row r="113" spans="1:23" ht="22.5" customHeight="1" x14ac:dyDescent="0.15">
      <c r="A113" s="6"/>
      <c r="B113" s="9"/>
      <c r="C113" s="72"/>
      <c r="D113" s="142"/>
      <c r="E113" s="142"/>
      <c r="F113" s="15"/>
      <c r="G113" s="7"/>
      <c r="H113" s="6"/>
      <c r="I113" s="6"/>
      <c r="J113" s="7" t="s">
        <v>1</v>
      </c>
      <c r="K113" s="8" t="s">
        <v>1</v>
      </c>
      <c r="L113" s="1"/>
      <c r="M113" s="1">
        <f t="shared" si="42"/>
        <v>0</v>
      </c>
      <c r="N113" s="1"/>
      <c r="O113" s="20">
        <f t="shared" si="43"/>
        <v>0</v>
      </c>
      <c r="P113" s="29" t="str">
        <f t="shared" si="44"/>
        <v>OK</v>
      </c>
      <c r="Q113" s="10" t="str">
        <f t="shared" si="45"/>
        <v>OK</v>
      </c>
      <c r="R113" s="10" t="str">
        <f t="shared" si="46"/>
        <v>OK</v>
      </c>
    </row>
    <row r="114" spans="1:23" ht="22.5" customHeight="1" x14ac:dyDescent="0.15">
      <c r="A114" s="6"/>
      <c r="B114" s="9"/>
      <c r="C114" s="72"/>
      <c r="D114" s="142"/>
      <c r="E114" s="142"/>
      <c r="F114" s="16"/>
      <c r="G114" s="7"/>
      <c r="H114" s="6"/>
      <c r="I114" s="6"/>
      <c r="J114" s="7" t="s">
        <v>1</v>
      </c>
      <c r="K114" s="8" t="s">
        <v>1</v>
      </c>
      <c r="L114" s="1"/>
      <c r="M114" s="1">
        <f t="shared" si="42"/>
        <v>0</v>
      </c>
      <c r="N114" s="1"/>
      <c r="O114" s="20">
        <f t="shared" si="43"/>
        <v>0</v>
      </c>
      <c r="P114" s="29" t="str">
        <f t="shared" si="44"/>
        <v>OK</v>
      </c>
      <c r="Q114" s="10" t="str">
        <f t="shared" si="45"/>
        <v>OK</v>
      </c>
      <c r="R114" s="10" t="str">
        <f t="shared" si="46"/>
        <v>OK</v>
      </c>
    </row>
    <row r="115" spans="1:23" ht="22.5" customHeight="1" x14ac:dyDescent="0.15">
      <c r="A115" s="6"/>
      <c r="B115" s="9"/>
      <c r="C115" s="72"/>
      <c r="D115" s="142"/>
      <c r="E115" s="142"/>
      <c r="F115" s="15"/>
      <c r="G115" s="7"/>
      <c r="H115" s="6"/>
      <c r="I115" s="6"/>
      <c r="J115" s="7" t="s">
        <v>1</v>
      </c>
      <c r="K115" s="8" t="s">
        <v>1</v>
      </c>
      <c r="L115" s="1"/>
      <c r="M115" s="1">
        <f t="shared" si="42"/>
        <v>0</v>
      </c>
      <c r="N115" s="1"/>
      <c r="O115" s="20">
        <f t="shared" si="43"/>
        <v>0</v>
      </c>
      <c r="P115" s="29" t="str">
        <f t="shared" si="44"/>
        <v>OK</v>
      </c>
      <c r="Q115" s="10" t="str">
        <f t="shared" si="45"/>
        <v>OK</v>
      </c>
      <c r="R115" s="10" t="str">
        <f t="shared" si="46"/>
        <v>OK</v>
      </c>
    </row>
    <row r="116" spans="1:23" ht="22.5" customHeight="1" x14ac:dyDescent="0.15">
      <c r="A116" s="6"/>
      <c r="B116" s="9"/>
      <c r="C116" s="72"/>
      <c r="D116" s="142"/>
      <c r="E116" s="142"/>
      <c r="F116" s="15"/>
      <c r="G116" s="7"/>
      <c r="H116" s="6"/>
      <c r="I116" s="6"/>
      <c r="J116" s="7" t="s">
        <v>1</v>
      </c>
      <c r="K116" s="8" t="s">
        <v>1</v>
      </c>
      <c r="L116" s="1"/>
      <c r="M116" s="1">
        <f t="shared" si="42"/>
        <v>0</v>
      </c>
      <c r="N116" s="1"/>
      <c r="O116" s="20">
        <f t="shared" si="43"/>
        <v>0</v>
      </c>
      <c r="P116" s="29" t="str">
        <f t="shared" si="44"/>
        <v>OK</v>
      </c>
      <c r="Q116" s="10" t="str">
        <f t="shared" si="45"/>
        <v>OK</v>
      </c>
      <c r="R116" s="10" t="str">
        <f t="shared" si="46"/>
        <v>OK</v>
      </c>
    </row>
    <row r="117" spans="1:23" ht="22.5" customHeight="1" x14ac:dyDescent="0.15">
      <c r="A117" s="12"/>
      <c r="B117" s="13"/>
      <c r="C117" s="14"/>
      <c r="D117" s="13"/>
      <c r="E117" s="14"/>
      <c r="F117" s="14"/>
      <c r="G117" s="13"/>
      <c r="H117" s="13"/>
      <c r="I117" s="12"/>
      <c r="J117" s="12"/>
      <c r="K117" s="68" t="s">
        <v>122</v>
      </c>
      <c r="L117" s="27">
        <f>SUM(L110:L116)</f>
        <v>0</v>
      </c>
      <c r="M117" s="27">
        <f t="shared" ref="M117:N117" si="47">SUM(M110:M116)</f>
        <v>0</v>
      </c>
      <c r="N117" s="27">
        <f t="shared" si="47"/>
        <v>0</v>
      </c>
      <c r="O117" s="27">
        <f>L117-(M117+N117)</f>
        <v>0</v>
      </c>
      <c r="P117" s="76"/>
      <c r="Q117" s="77"/>
      <c r="R117" s="77"/>
    </row>
    <row r="118" spans="1:23" ht="13.5" x14ac:dyDescent="0.15">
      <c r="F118" s="85"/>
    </row>
    <row r="119" spans="1:23" s="61" customFormat="1" ht="13.5" x14ac:dyDescent="0.15">
      <c r="A119" s="119" t="s">
        <v>124</v>
      </c>
      <c r="B119" s="120"/>
      <c r="C119" s="53" t="s">
        <v>123</v>
      </c>
      <c r="D119" s="53" t="s">
        <v>98</v>
      </c>
      <c r="E119" s="53" t="s">
        <v>99</v>
      </c>
      <c r="F119" s="53" t="s">
        <v>100</v>
      </c>
      <c r="G119" s="53" t="s">
        <v>150</v>
      </c>
      <c r="H119" s="119" t="s">
        <v>16</v>
      </c>
      <c r="I119" s="121"/>
      <c r="J119" s="115" t="s">
        <v>172</v>
      </c>
      <c r="K119" s="115"/>
      <c r="L119" s="115"/>
      <c r="M119" s="115"/>
      <c r="P119" s="87" t="s">
        <v>162</v>
      </c>
      <c r="Q119" s="88" t="s">
        <v>67</v>
      </c>
      <c r="R119" s="88" t="s">
        <v>79</v>
      </c>
    </row>
    <row r="120" spans="1:23" ht="22.5" customHeight="1" x14ac:dyDescent="0.15">
      <c r="A120" s="157" t="s">
        <v>187</v>
      </c>
      <c r="B120" s="158"/>
      <c r="C120" s="100">
        <f>L40</f>
        <v>0</v>
      </c>
      <c r="D120" s="100">
        <f t="shared" ref="D120:F120" si="48">M40</f>
        <v>0</v>
      </c>
      <c r="E120" s="100">
        <f t="shared" si="48"/>
        <v>0</v>
      </c>
      <c r="F120" s="100">
        <f t="shared" si="48"/>
        <v>0</v>
      </c>
      <c r="G120" s="154">
        <f>SUM(D120:D122)</f>
        <v>0</v>
      </c>
      <c r="H120" s="131"/>
      <c r="I120" s="132"/>
      <c r="J120" s="141" t="s">
        <v>173</v>
      </c>
      <c r="K120" s="141"/>
      <c r="L120" s="141"/>
      <c r="M120" s="141"/>
      <c r="N120" s="89"/>
      <c r="O120" s="89"/>
      <c r="P120" s="29" t="str">
        <f>IF(G120&lt;=2500000,"OK","NG")</f>
        <v>OK</v>
      </c>
      <c r="Q120" s="10" t="str">
        <f t="shared" ref="Q120:Q125" si="49">IF(D120&lt;=C120/2,"OK","NG")</f>
        <v>OK</v>
      </c>
      <c r="R120" s="10" t="str">
        <f t="shared" ref="R120:R125" si="50">IF(C120=D120+E120+F120,"OK","NG")</f>
        <v>OK</v>
      </c>
      <c r="S120" s="90"/>
      <c r="T120" s="70"/>
      <c r="U120" s="70"/>
      <c r="V120" s="70"/>
      <c r="W120" s="70"/>
    </row>
    <row r="121" spans="1:23" ht="22.5" customHeight="1" x14ac:dyDescent="0.15">
      <c r="A121" s="135" t="s">
        <v>188</v>
      </c>
      <c r="B121" s="136"/>
      <c r="C121" s="100">
        <f>L51</f>
        <v>0</v>
      </c>
      <c r="D121" s="100">
        <f t="shared" ref="D121:F121" si="51">M51</f>
        <v>0</v>
      </c>
      <c r="E121" s="100">
        <f t="shared" si="51"/>
        <v>0</v>
      </c>
      <c r="F121" s="100">
        <f t="shared" si="51"/>
        <v>0</v>
      </c>
      <c r="G121" s="155"/>
      <c r="H121" s="131"/>
      <c r="I121" s="132"/>
      <c r="J121" s="141"/>
      <c r="K121" s="141"/>
      <c r="L121" s="141"/>
      <c r="M121" s="141"/>
      <c r="N121" s="89"/>
      <c r="O121" s="89"/>
      <c r="P121" s="73" t="s">
        <v>137</v>
      </c>
      <c r="Q121" s="10" t="str">
        <f t="shared" si="49"/>
        <v>OK</v>
      </c>
      <c r="R121" s="10" t="str">
        <f t="shared" si="50"/>
        <v>OK</v>
      </c>
      <c r="S121" s="36"/>
    </row>
    <row r="122" spans="1:23" ht="22.5" customHeight="1" x14ac:dyDescent="0.15">
      <c r="A122" s="135" t="s">
        <v>189</v>
      </c>
      <c r="B122" s="136"/>
      <c r="C122" s="100">
        <f>L62</f>
        <v>0</v>
      </c>
      <c r="D122" s="100">
        <f t="shared" ref="D122:F122" si="52">M62</f>
        <v>0</v>
      </c>
      <c r="E122" s="100">
        <f t="shared" si="52"/>
        <v>0</v>
      </c>
      <c r="F122" s="100">
        <f t="shared" si="52"/>
        <v>0</v>
      </c>
      <c r="G122" s="156"/>
      <c r="H122" s="32"/>
      <c r="I122" s="33"/>
      <c r="J122" s="141"/>
      <c r="K122" s="141"/>
      <c r="L122" s="141"/>
      <c r="M122" s="141"/>
      <c r="N122" s="89"/>
      <c r="O122" s="89"/>
      <c r="P122" s="73" t="s">
        <v>137</v>
      </c>
      <c r="Q122" s="10" t="str">
        <f t="shared" si="49"/>
        <v>OK</v>
      </c>
      <c r="R122" s="10" t="str">
        <f t="shared" si="50"/>
        <v>OK</v>
      </c>
      <c r="S122" s="36"/>
    </row>
    <row r="123" spans="1:23" ht="22.5" customHeight="1" x14ac:dyDescent="0.15">
      <c r="A123" s="135" t="s">
        <v>190</v>
      </c>
      <c r="B123" s="136"/>
      <c r="C123" s="100">
        <f>L73</f>
        <v>0</v>
      </c>
      <c r="D123" s="100">
        <f t="shared" ref="D123:F123" si="53">M73</f>
        <v>0</v>
      </c>
      <c r="E123" s="100">
        <f t="shared" si="53"/>
        <v>0</v>
      </c>
      <c r="F123" s="100">
        <f t="shared" si="53"/>
        <v>0</v>
      </c>
      <c r="G123" s="100">
        <f>D123</f>
        <v>0</v>
      </c>
      <c r="H123" s="32"/>
      <c r="I123" s="33"/>
      <c r="J123" s="140" t="s">
        <v>174</v>
      </c>
      <c r="K123" s="140"/>
      <c r="L123" s="140"/>
      <c r="M123" s="140"/>
      <c r="N123" s="89"/>
      <c r="O123" s="89"/>
      <c r="P123" s="29" t="str">
        <f>IF(G123&lt;=2500000,"OK","NG")</f>
        <v>OK</v>
      </c>
      <c r="Q123" s="10" t="str">
        <f t="shared" si="49"/>
        <v>OK</v>
      </c>
      <c r="R123" s="10" t="str">
        <f t="shared" si="50"/>
        <v>OK</v>
      </c>
      <c r="S123" s="36"/>
    </row>
    <row r="124" spans="1:23" ht="22.5" customHeight="1" x14ac:dyDescent="0.15">
      <c r="A124" s="135" t="s">
        <v>116</v>
      </c>
      <c r="B124" s="136"/>
      <c r="C124" s="100">
        <f>L84</f>
        <v>0</v>
      </c>
      <c r="D124" s="100">
        <f t="shared" ref="D124:F124" si="54">M84</f>
        <v>0</v>
      </c>
      <c r="E124" s="100">
        <f t="shared" si="54"/>
        <v>0</v>
      </c>
      <c r="F124" s="100">
        <f t="shared" si="54"/>
        <v>0</v>
      </c>
      <c r="G124" s="100">
        <f>D124</f>
        <v>0</v>
      </c>
      <c r="H124" s="32"/>
      <c r="I124" s="33"/>
      <c r="J124" s="140" t="s">
        <v>175</v>
      </c>
      <c r="K124" s="140"/>
      <c r="L124" s="140"/>
      <c r="M124" s="140"/>
      <c r="N124" s="89"/>
      <c r="O124" s="89"/>
      <c r="P124" s="29" t="str">
        <f>IF(G124&lt;=5000000,"OK","NG")</f>
        <v>OK</v>
      </c>
      <c r="Q124" s="10" t="str">
        <f t="shared" si="49"/>
        <v>OK</v>
      </c>
      <c r="R124" s="10" t="str">
        <f t="shared" si="50"/>
        <v>OK</v>
      </c>
      <c r="S124" s="36"/>
    </row>
    <row r="125" spans="1:23" ht="22.5" customHeight="1" x14ac:dyDescent="0.15">
      <c r="A125" s="135" t="s">
        <v>191</v>
      </c>
      <c r="B125" s="136"/>
      <c r="C125" s="100">
        <f>L95</f>
        <v>0</v>
      </c>
      <c r="D125" s="100">
        <f t="shared" ref="D125:F125" si="55">M95</f>
        <v>0</v>
      </c>
      <c r="E125" s="100">
        <f t="shared" si="55"/>
        <v>0</v>
      </c>
      <c r="F125" s="100">
        <f t="shared" si="55"/>
        <v>0</v>
      </c>
      <c r="G125" s="133">
        <f>SUM(D125:D126)</f>
        <v>0</v>
      </c>
      <c r="H125" s="32"/>
      <c r="I125" s="33"/>
      <c r="J125" s="141" t="s">
        <v>176</v>
      </c>
      <c r="K125" s="141"/>
      <c r="L125" s="141"/>
      <c r="M125" s="141"/>
      <c r="N125" s="89"/>
      <c r="O125" s="89"/>
      <c r="P125" s="29" t="str">
        <f>IF(G125&lt;=2500000,"OK","NG")</f>
        <v>OK</v>
      </c>
      <c r="Q125" s="10" t="str">
        <f t="shared" si="49"/>
        <v>OK</v>
      </c>
      <c r="R125" s="10" t="str">
        <f t="shared" si="50"/>
        <v>OK</v>
      </c>
      <c r="S125" s="36"/>
    </row>
    <row r="126" spans="1:23" ht="22.5" customHeight="1" x14ac:dyDescent="0.15">
      <c r="A126" s="135" t="s">
        <v>192</v>
      </c>
      <c r="B126" s="136"/>
      <c r="C126" s="100">
        <f>L106</f>
        <v>0</v>
      </c>
      <c r="D126" s="100">
        <f t="shared" ref="D126:F126" si="56">M106</f>
        <v>0</v>
      </c>
      <c r="E126" s="100">
        <f t="shared" si="56"/>
        <v>0</v>
      </c>
      <c r="F126" s="100">
        <f t="shared" si="56"/>
        <v>0</v>
      </c>
      <c r="G126" s="134"/>
      <c r="H126" s="32"/>
      <c r="I126" s="33"/>
      <c r="J126" s="141"/>
      <c r="K126" s="141"/>
      <c r="L126" s="141"/>
      <c r="M126" s="141"/>
      <c r="N126" s="89"/>
      <c r="O126" s="89"/>
      <c r="P126" s="73" t="s">
        <v>137</v>
      </c>
      <c r="Q126" s="10" t="str">
        <f t="shared" ref="Q126" si="57">IF(D126&lt;=C126/2,"OK","NG")</f>
        <v>OK</v>
      </c>
      <c r="R126" s="10" t="str">
        <f t="shared" ref="R126" si="58">IF(C126=D126+E126+F126,"OK","NG")</f>
        <v>OK</v>
      </c>
      <c r="S126" s="36"/>
    </row>
    <row r="127" spans="1:23" ht="22.5" customHeight="1" x14ac:dyDescent="0.15">
      <c r="A127" s="135" t="s">
        <v>120</v>
      </c>
      <c r="B127" s="136"/>
      <c r="C127" s="100">
        <f>L117</f>
        <v>0</v>
      </c>
      <c r="D127" s="100">
        <f t="shared" ref="D127:F127" si="59">M117</f>
        <v>0</v>
      </c>
      <c r="E127" s="100">
        <f t="shared" si="59"/>
        <v>0</v>
      </c>
      <c r="F127" s="100">
        <f t="shared" si="59"/>
        <v>0</v>
      </c>
      <c r="G127" s="100">
        <f>D127</f>
        <v>0</v>
      </c>
      <c r="H127" s="131"/>
      <c r="I127" s="132"/>
      <c r="J127" s="140" t="s">
        <v>221</v>
      </c>
      <c r="K127" s="140"/>
      <c r="L127" s="140"/>
      <c r="M127" s="140"/>
      <c r="N127" s="89"/>
      <c r="O127" s="89"/>
      <c r="P127" s="29" t="str">
        <f>IF(G127&lt;=2500000,"OK","NG")</f>
        <v>OK</v>
      </c>
      <c r="Q127" s="10" t="str">
        <f>IF(D127&lt;=C127/2,"OK","NG")</f>
        <v>OK</v>
      </c>
      <c r="R127" s="10" t="str">
        <f>IF(C127=D127+E127+F127,"OK","NG")</f>
        <v>OK</v>
      </c>
      <c r="S127" s="36"/>
    </row>
    <row r="128" spans="1:23" ht="22.5" customHeight="1" x14ac:dyDescent="0.15">
      <c r="A128" s="137" t="s">
        <v>13</v>
      </c>
      <c r="B128" s="138"/>
      <c r="C128" s="100">
        <f>SUM(C120:C127)</f>
        <v>0</v>
      </c>
      <c r="D128" s="100">
        <f>SUM(D120:D127)</f>
        <v>0</v>
      </c>
      <c r="E128" s="100">
        <f t="shared" ref="E128:F128" si="60">SUM(E120:E127)</f>
        <v>0</v>
      </c>
      <c r="F128" s="100">
        <f t="shared" si="60"/>
        <v>0</v>
      </c>
      <c r="G128" s="100">
        <f>D128</f>
        <v>0</v>
      </c>
      <c r="H128" s="131"/>
      <c r="I128" s="132"/>
      <c r="J128" s="139" t="s">
        <v>177</v>
      </c>
      <c r="K128" s="139"/>
      <c r="L128" s="139"/>
      <c r="M128" s="139"/>
      <c r="N128" s="89"/>
      <c r="P128" s="29" t="str">
        <f>IF(OR(C128=0,AND(G128&gt;=150000,G128&lt;=10000000)),"OK","NG")</f>
        <v>OK</v>
      </c>
      <c r="Q128" s="10" t="str">
        <f>IF(D128&lt;=C128/2,"OK","NG")</f>
        <v>OK</v>
      </c>
      <c r="R128" s="10" t="str">
        <f>IF(C128=D128+E128+F128,"OK","NG")</f>
        <v>OK</v>
      </c>
    </row>
    <row r="129" spans="1:16" ht="13.5" x14ac:dyDescent="0.15"/>
    <row r="130" spans="1:16" ht="22.5" customHeight="1" x14ac:dyDescent="0.15">
      <c r="A130" s="48" t="s">
        <v>160</v>
      </c>
    </row>
    <row r="131" spans="1:16" ht="15" customHeight="1" x14ac:dyDescent="0.15">
      <c r="A131" s="116" t="s">
        <v>169</v>
      </c>
      <c r="B131" s="116"/>
      <c r="C131" s="116"/>
      <c r="D131" s="116"/>
      <c r="E131" s="116"/>
      <c r="F131" s="116"/>
      <c r="G131" s="116"/>
      <c r="H131" s="116"/>
      <c r="I131" s="116"/>
      <c r="J131" s="116"/>
      <c r="K131" s="50" t="s">
        <v>125</v>
      </c>
      <c r="P131" s="49" t="s">
        <v>53</v>
      </c>
    </row>
    <row r="132" spans="1:16" ht="15" customHeight="1" x14ac:dyDescent="0.15">
      <c r="A132" s="126" t="s">
        <v>168</v>
      </c>
      <c r="B132" s="126"/>
      <c r="C132" s="126"/>
      <c r="D132" s="126"/>
      <c r="E132" s="126"/>
      <c r="F132" s="126"/>
      <c r="G132" s="126"/>
      <c r="H132" s="126"/>
      <c r="I132" s="126"/>
      <c r="J132" s="126"/>
      <c r="K132" s="56" t="s">
        <v>151</v>
      </c>
      <c r="P132" s="49" t="s">
        <v>152</v>
      </c>
    </row>
    <row r="133" spans="1:16" ht="15" customHeight="1" x14ac:dyDescent="0.15">
      <c r="A133" s="126" t="s">
        <v>163</v>
      </c>
      <c r="B133" s="126"/>
      <c r="C133" s="126"/>
      <c r="D133" s="126"/>
      <c r="E133" s="126"/>
      <c r="F133" s="126"/>
      <c r="G133" s="126"/>
      <c r="H133" s="126"/>
      <c r="I133" s="126"/>
      <c r="J133" s="126"/>
      <c r="K133" s="56" t="s">
        <v>151</v>
      </c>
    </row>
    <row r="134" spans="1:16" ht="15" customHeight="1" x14ac:dyDescent="0.15">
      <c r="A134" s="126" t="s">
        <v>164</v>
      </c>
      <c r="B134" s="126"/>
      <c r="C134" s="126"/>
      <c r="D134" s="126"/>
      <c r="E134" s="126"/>
      <c r="F134" s="126"/>
      <c r="G134" s="126"/>
      <c r="H134" s="126"/>
      <c r="I134" s="126"/>
      <c r="J134" s="126"/>
      <c r="K134" s="56" t="s">
        <v>151</v>
      </c>
    </row>
    <row r="135" spans="1:16" ht="15" customHeight="1" x14ac:dyDescent="0.15">
      <c r="A135" s="126" t="s">
        <v>165</v>
      </c>
      <c r="B135" s="126"/>
      <c r="C135" s="126"/>
      <c r="D135" s="126"/>
      <c r="E135" s="126"/>
      <c r="F135" s="126"/>
      <c r="G135" s="126"/>
      <c r="H135" s="126"/>
      <c r="I135" s="126"/>
      <c r="J135" s="126"/>
      <c r="K135" s="56" t="s">
        <v>151</v>
      </c>
    </row>
    <row r="136" spans="1:16" ht="15" customHeight="1" x14ac:dyDescent="0.15">
      <c r="A136" s="126" t="s">
        <v>223</v>
      </c>
      <c r="B136" s="126"/>
      <c r="C136" s="126"/>
      <c r="D136" s="126"/>
      <c r="E136" s="126"/>
      <c r="F136" s="126"/>
      <c r="G136" s="126"/>
      <c r="H136" s="126"/>
      <c r="I136" s="126"/>
      <c r="J136" s="126"/>
      <c r="K136" s="56" t="s">
        <v>151</v>
      </c>
    </row>
    <row r="137" spans="1:16" ht="15" customHeight="1" x14ac:dyDescent="0.15">
      <c r="A137" s="126" t="s">
        <v>166</v>
      </c>
      <c r="B137" s="126"/>
      <c r="C137" s="126"/>
      <c r="D137" s="126"/>
      <c r="E137" s="126"/>
      <c r="F137" s="126"/>
      <c r="G137" s="126"/>
      <c r="H137" s="126"/>
      <c r="I137" s="126"/>
      <c r="J137" s="126"/>
      <c r="K137" s="56" t="s">
        <v>151</v>
      </c>
    </row>
    <row r="138" spans="1:16" ht="15" customHeight="1" x14ac:dyDescent="0.15">
      <c r="A138" s="126" t="s">
        <v>167</v>
      </c>
      <c r="B138" s="126"/>
      <c r="C138" s="126"/>
      <c r="D138" s="126"/>
      <c r="E138" s="126"/>
      <c r="F138" s="126"/>
      <c r="G138" s="126"/>
      <c r="H138" s="126"/>
      <c r="I138" s="126"/>
      <c r="J138" s="126"/>
      <c r="K138" s="56" t="s">
        <v>151</v>
      </c>
    </row>
    <row r="139" spans="1:16" ht="15" customHeight="1" x14ac:dyDescent="0.15">
      <c r="A139" s="17"/>
      <c r="B139" s="17"/>
      <c r="C139" s="17"/>
      <c r="D139" s="17"/>
      <c r="E139" s="17"/>
      <c r="J139" s="93" t="s">
        <v>126</v>
      </c>
      <c r="K139" s="99">
        <f>COUNTIF(K132:K138,"☑")</f>
        <v>0</v>
      </c>
    </row>
    <row r="140" spans="1:16" ht="15" customHeight="1" x14ac:dyDescent="0.15">
      <c r="A140" s="17"/>
      <c r="B140" s="17"/>
      <c r="C140" s="17"/>
      <c r="D140" s="17"/>
      <c r="E140" s="17"/>
      <c r="H140" s="17"/>
    </row>
    <row r="141" spans="1:16" ht="15" customHeight="1" x14ac:dyDescent="0.15">
      <c r="A141" s="48" t="s">
        <v>170</v>
      </c>
    </row>
    <row r="142" spans="1:16" ht="15" customHeight="1" x14ac:dyDescent="0.15">
      <c r="A142" s="122" t="s">
        <v>55</v>
      </c>
      <c r="B142" s="122"/>
      <c r="C142" s="122"/>
      <c r="D142" s="122"/>
      <c r="E142" s="122"/>
      <c r="F142" s="122"/>
      <c r="G142" s="122"/>
      <c r="H142" s="122"/>
      <c r="I142" s="122"/>
      <c r="J142" s="122"/>
      <c r="K142" s="122"/>
      <c r="P142" s="95" t="s">
        <v>77</v>
      </c>
    </row>
    <row r="143" spans="1:16" ht="15" customHeight="1" x14ac:dyDescent="0.15">
      <c r="A143" s="50" t="s">
        <v>2</v>
      </c>
      <c r="B143" s="123" t="s">
        <v>3</v>
      </c>
      <c r="C143" s="124"/>
      <c r="D143" s="124"/>
      <c r="E143" s="124"/>
      <c r="F143" s="124"/>
      <c r="G143" s="124"/>
      <c r="H143" s="124"/>
      <c r="I143" s="124"/>
      <c r="J143" s="125"/>
    </row>
    <row r="144" spans="1:16" ht="15" customHeight="1" x14ac:dyDescent="0.15">
      <c r="A144" s="3" t="s">
        <v>1</v>
      </c>
      <c r="B144" s="127" t="s">
        <v>66</v>
      </c>
      <c r="C144" s="128"/>
      <c r="D144" s="128"/>
      <c r="E144" s="128"/>
      <c r="F144" s="128"/>
      <c r="G144" s="128"/>
      <c r="H144" s="128"/>
      <c r="I144" s="128"/>
      <c r="J144" s="129"/>
      <c r="P144" s="29" t="str">
        <f>IF(C128=0,"OK",IF(AND(A144="☑",A145="☑",A146="☑"),"OK","NG"))</f>
        <v>OK</v>
      </c>
    </row>
    <row r="145" spans="1:13" ht="15" customHeight="1" x14ac:dyDescent="0.15">
      <c r="A145" s="3" t="s">
        <v>1</v>
      </c>
      <c r="B145" s="127" t="s">
        <v>104</v>
      </c>
      <c r="C145" s="128"/>
      <c r="D145" s="128"/>
      <c r="E145" s="128"/>
      <c r="F145" s="128"/>
      <c r="G145" s="128"/>
      <c r="H145" s="128"/>
      <c r="I145" s="128"/>
      <c r="J145" s="129"/>
    </row>
    <row r="146" spans="1:13" ht="15" customHeight="1" x14ac:dyDescent="0.15">
      <c r="A146" s="3" t="s">
        <v>1</v>
      </c>
      <c r="B146" s="127" t="s">
        <v>222</v>
      </c>
      <c r="C146" s="128"/>
      <c r="D146" s="128"/>
      <c r="E146" s="128"/>
      <c r="F146" s="128"/>
      <c r="G146" s="128"/>
      <c r="H146" s="128"/>
      <c r="I146" s="128"/>
      <c r="J146" s="129"/>
    </row>
    <row r="147" spans="1:13" ht="15" customHeight="1" x14ac:dyDescent="0.15"/>
    <row r="148" spans="1:13" ht="15" customHeight="1" x14ac:dyDescent="0.15">
      <c r="A148" s="48" t="s">
        <v>171</v>
      </c>
    </row>
    <row r="149" spans="1:13" ht="15" customHeight="1" x14ac:dyDescent="0.15">
      <c r="A149" s="50" t="s">
        <v>2</v>
      </c>
      <c r="B149" s="116" t="s">
        <v>4</v>
      </c>
      <c r="C149" s="116"/>
      <c r="D149" s="116"/>
      <c r="E149" s="116"/>
      <c r="F149" s="123" t="s">
        <v>88</v>
      </c>
      <c r="G149" s="125"/>
      <c r="H149" s="123" t="s">
        <v>19</v>
      </c>
      <c r="I149" s="125"/>
      <c r="J149" s="116" t="s">
        <v>16</v>
      </c>
      <c r="K149" s="116"/>
      <c r="L149" s="116"/>
      <c r="M149" s="116"/>
    </row>
    <row r="150" spans="1:13" ht="18.75" customHeight="1" x14ac:dyDescent="0.15">
      <c r="A150" s="3" t="s">
        <v>1</v>
      </c>
      <c r="B150" s="162" t="s">
        <v>22</v>
      </c>
      <c r="C150" s="162"/>
      <c r="D150" s="162"/>
      <c r="E150" s="162"/>
      <c r="F150" s="119" t="s">
        <v>21</v>
      </c>
      <c r="G150" s="120"/>
      <c r="H150" s="119" t="s">
        <v>89</v>
      </c>
      <c r="I150" s="120"/>
      <c r="J150" s="162" t="s">
        <v>128</v>
      </c>
      <c r="K150" s="162"/>
      <c r="L150" s="162"/>
      <c r="M150" s="162"/>
    </row>
    <row r="151" spans="1:13" ht="18.75" customHeight="1" x14ac:dyDescent="0.15">
      <c r="A151" s="3" t="s">
        <v>1</v>
      </c>
      <c r="B151" s="162" t="s">
        <v>24</v>
      </c>
      <c r="C151" s="162"/>
      <c r="D151" s="162"/>
      <c r="E151" s="162"/>
      <c r="F151" s="119" t="s">
        <v>15</v>
      </c>
      <c r="G151" s="120"/>
      <c r="H151" s="119" t="s">
        <v>20</v>
      </c>
      <c r="I151" s="120"/>
      <c r="J151" s="162" t="s">
        <v>91</v>
      </c>
      <c r="K151" s="162"/>
      <c r="L151" s="162"/>
      <c r="M151" s="162"/>
    </row>
    <row r="152" spans="1:13" ht="18.75" customHeight="1" x14ac:dyDescent="0.15">
      <c r="A152" s="3" t="s">
        <v>1</v>
      </c>
      <c r="B152" s="162" t="s">
        <v>23</v>
      </c>
      <c r="C152" s="162"/>
      <c r="D152" s="162"/>
      <c r="E152" s="162"/>
      <c r="F152" s="119" t="s">
        <v>15</v>
      </c>
      <c r="G152" s="120"/>
      <c r="H152" s="119" t="s">
        <v>20</v>
      </c>
      <c r="I152" s="120"/>
      <c r="J152" s="162" t="s">
        <v>25</v>
      </c>
      <c r="K152" s="162"/>
      <c r="L152" s="162"/>
      <c r="M152" s="162"/>
    </row>
    <row r="153" spans="1:13" ht="18.75" customHeight="1" x14ac:dyDescent="0.15">
      <c r="A153" s="3" t="s">
        <v>1</v>
      </c>
      <c r="B153" s="162" t="s">
        <v>81</v>
      </c>
      <c r="C153" s="162"/>
      <c r="D153" s="162"/>
      <c r="E153" s="162"/>
      <c r="F153" s="119" t="s">
        <v>5</v>
      </c>
      <c r="G153" s="120"/>
      <c r="H153" s="121" t="s">
        <v>15</v>
      </c>
      <c r="I153" s="120"/>
      <c r="J153" s="162" t="s">
        <v>90</v>
      </c>
      <c r="K153" s="162"/>
      <c r="L153" s="162"/>
      <c r="M153" s="162"/>
    </row>
    <row r="154" spans="1:13" ht="18.75" customHeight="1" x14ac:dyDescent="0.15">
      <c r="A154" s="3" t="s">
        <v>1</v>
      </c>
      <c r="B154" s="162" t="s">
        <v>217</v>
      </c>
      <c r="C154" s="162"/>
      <c r="D154" s="162"/>
      <c r="E154" s="162"/>
      <c r="F154" s="119" t="s">
        <v>5</v>
      </c>
      <c r="G154" s="120"/>
      <c r="H154" s="115" t="s">
        <v>15</v>
      </c>
      <c r="I154" s="115"/>
      <c r="J154" s="162" t="s">
        <v>218</v>
      </c>
      <c r="K154" s="162"/>
      <c r="L154" s="162"/>
      <c r="M154" s="162"/>
    </row>
  </sheetData>
  <sheetProtection algorithmName="SHA-512" hashValue="5cIFZfxeGYsNfS985mW2qwmfilKMjn9MaRc+9Osxc7UBeoL8rOVnU5iwlCZ90z423F24gT1iHoo69hY39BCC0g==" saltValue="oVpkwdbrhWK7DivR5r7ngQ==" spinCount="100000" sheet="1" objects="1" scenarios="1"/>
  <mergeCells count="198">
    <mergeCell ref="J150:M150"/>
    <mergeCell ref="J151:M151"/>
    <mergeCell ref="J152:M152"/>
    <mergeCell ref="J153:M153"/>
    <mergeCell ref="J154:M154"/>
    <mergeCell ref="J149:M149"/>
    <mergeCell ref="B154:E154"/>
    <mergeCell ref="B153:E153"/>
    <mergeCell ref="B152:E152"/>
    <mergeCell ref="B151:E151"/>
    <mergeCell ref="B150:E150"/>
    <mergeCell ref="B149:E149"/>
    <mergeCell ref="F149:G149"/>
    <mergeCell ref="F150:G150"/>
    <mergeCell ref="F151:G151"/>
    <mergeCell ref="F152:G152"/>
    <mergeCell ref="F153:G153"/>
    <mergeCell ref="F154:G154"/>
    <mergeCell ref="H53:K53"/>
    <mergeCell ref="H64:K64"/>
    <mergeCell ref="H75:K75"/>
    <mergeCell ref="H86:K86"/>
    <mergeCell ref="H97:K97"/>
    <mergeCell ref="H108:K108"/>
    <mergeCell ref="L31:O31"/>
    <mergeCell ref="L42:O42"/>
    <mergeCell ref="L53:O53"/>
    <mergeCell ref="L64:O64"/>
    <mergeCell ref="L75:O75"/>
    <mergeCell ref="L86:O86"/>
    <mergeCell ref="L97:O97"/>
    <mergeCell ref="L108:O108"/>
    <mergeCell ref="J124:M124"/>
    <mergeCell ref="J123:M123"/>
    <mergeCell ref="J120:M122"/>
    <mergeCell ref="J119:M119"/>
    <mergeCell ref="D98:E98"/>
    <mergeCell ref="D99:E99"/>
    <mergeCell ref="D100:E100"/>
    <mergeCell ref="A119:B119"/>
    <mergeCell ref="A120:B120"/>
    <mergeCell ref="A121:B121"/>
    <mergeCell ref="A122:B122"/>
    <mergeCell ref="A123:B123"/>
    <mergeCell ref="H120:I120"/>
    <mergeCell ref="D113:E113"/>
    <mergeCell ref="D114:E114"/>
    <mergeCell ref="D115:E115"/>
    <mergeCell ref="D116:E116"/>
    <mergeCell ref="H121:I121"/>
    <mergeCell ref="H119:I119"/>
    <mergeCell ref="G97:G98"/>
    <mergeCell ref="A124:B124"/>
    <mergeCell ref="A108:A109"/>
    <mergeCell ref="B108:B109"/>
    <mergeCell ref="C108:F108"/>
    <mergeCell ref="G120:G122"/>
    <mergeCell ref="A97:A98"/>
    <mergeCell ref="B97:B98"/>
    <mergeCell ref="C97:F97"/>
    <mergeCell ref="D102:E102"/>
    <mergeCell ref="D103:E103"/>
    <mergeCell ref="D104:E104"/>
    <mergeCell ref="D105:E105"/>
    <mergeCell ref="D101:E101"/>
    <mergeCell ref="D110:E110"/>
    <mergeCell ref="D111:E111"/>
    <mergeCell ref="D112:E112"/>
    <mergeCell ref="B75:B76"/>
    <mergeCell ref="C75:F75"/>
    <mergeCell ref="G75:G76"/>
    <mergeCell ref="D76:E76"/>
    <mergeCell ref="D77:E77"/>
    <mergeCell ref="D78:E78"/>
    <mergeCell ref="D79:E79"/>
    <mergeCell ref="D80:E80"/>
    <mergeCell ref="G108:G109"/>
    <mergeCell ref="D109:E109"/>
    <mergeCell ref="D46:E46"/>
    <mergeCell ref="D94:E94"/>
    <mergeCell ref="A64:A65"/>
    <mergeCell ref="B64:B65"/>
    <mergeCell ref="C64:F64"/>
    <mergeCell ref="G64:G65"/>
    <mergeCell ref="D65:E65"/>
    <mergeCell ref="D66:E66"/>
    <mergeCell ref="D67:E67"/>
    <mergeCell ref="D68:E68"/>
    <mergeCell ref="D72:E72"/>
    <mergeCell ref="D81:E81"/>
    <mergeCell ref="D82:E82"/>
    <mergeCell ref="D83:E83"/>
    <mergeCell ref="D91:E91"/>
    <mergeCell ref="D92:E92"/>
    <mergeCell ref="D93:E93"/>
    <mergeCell ref="D70:E70"/>
    <mergeCell ref="D71:E71"/>
    <mergeCell ref="D87:E87"/>
    <mergeCell ref="D88:E88"/>
    <mergeCell ref="D89:E89"/>
    <mergeCell ref="D90:E90"/>
    <mergeCell ref="A86:A87"/>
    <mergeCell ref="A31:A32"/>
    <mergeCell ref="B31:B32"/>
    <mergeCell ref="A42:A43"/>
    <mergeCell ref="B42:B43"/>
    <mergeCell ref="C42:F42"/>
    <mergeCell ref="G42:G43"/>
    <mergeCell ref="D43:E43"/>
    <mergeCell ref="D44:E44"/>
    <mergeCell ref="D33:E33"/>
    <mergeCell ref="D34:E34"/>
    <mergeCell ref="D35:E35"/>
    <mergeCell ref="D36:E36"/>
    <mergeCell ref="D37:E37"/>
    <mergeCell ref="D38:E38"/>
    <mergeCell ref="D39:E39"/>
    <mergeCell ref="B4:E4"/>
    <mergeCell ref="P4:P5"/>
    <mergeCell ref="B5:E5"/>
    <mergeCell ref="B6:E6"/>
    <mergeCell ref="B3:E3"/>
    <mergeCell ref="D32:E32"/>
    <mergeCell ref="G31:G32"/>
    <mergeCell ref="C31:F31"/>
    <mergeCell ref="D45:E45"/>
    <mergeCell ref="H31:K31"/>
    <mergeCell ref="H42:K42"/>
    <mergeCell ref="M10:O10"/>
    <mergeCell ref="M11:O11"/>
    <mergeCell ref="M12:O12"/>
    <mergeCell ref="M13:O13"/>
    <mergeCell ref="M14:O14"/>
    <mergeCell ref="M15:O15"/>
    <mergeCell ref="M16:O16"/>
    <mergeCell ref="M17:O17"/>
    <mergeCell ref="M18:O18"/>
    <mergeCell ref="M19:O19"/>
    <mergeCell ref="M20:O20"/>
    <mergeCell ref="M21:O21"/>
    <mergeCell ref="M22:O22"/>
    <mergeCell ref="J125:M126"/>
    <mergeCell ref="A125:B125"/>
    <mergeCell ref="A126:B126"/>
    <mergeCell ref="D47:E47"/>
    <mergeCell ref="D48:E48"/>
    <mergeCell ref="D49:E49"/>
    <mergeCell ref="D50:E50"/>
    <mergeCell ref="D58:E58"/>
    <mergeCell ref="D59:E59"/>
    <mergeCell ref="D60:E60"/>
    <mergeCell ref="D61:E61"/>
    <mergeCell ref="D69:E69"/>
    <mergeCell ref="A53:A54"/>
    <mergeCell ref="B53:B54"/>
    <mergeCell ref="C53:F53"/>
    <mergeCell ref="G53:G54"/>
    <mergeCell ref="D54:E54"/>
    <mergeCell ref="D55:E55"/>
    <mergeCell ref="D56:E56"/>
    <mergeCell ref="D57:E57"/>
    <mergeCell ref="B86:B87"/>
    <mergeCell ref="C86:F86"/>
    <mergeCell ref="G86:G87"/>
    <mergeCell ref="A75:A76"/>
    <mergeCell ref="A128:B128"/>
    <mergeCell ref="A135:J135"/>
    <mergeCell ref="A136:J136"/>
    <mergeCell ref="A131:J131"/>
    <mergeCell ref="A132:J132"/>
    <mergeCell ref="A133:J133"/>
    <mergeCell ref="A134:J134"/>
    <mergeCell ref="J128:M128"/>
    <mergeCell ref="J127:M127"/>
    <mergeCell ref="F9:I9"/>
    <mergeCell ref="J9:L9"/>
    <mergeCell ref="A1:O1"/>
    <mergeCell ref="N26:O26"/>
    <mergeCell ref="H154:I154"/>
    <mergeCell ref="H152:I152"/>
    <mergeCell ref="H153:I153"/>
    <mergeCell ref="A142:K142"/>
    <mergeCell ref="B143:J143"/>
    <mergeCell ref="H150:I150"/>
    <mergeCell ref="A137:J137"/>
    <mergeCell ref="H151:I151"/>
    <mergeCell ref="B144:J144"/>
    <mergeCell ref="B145:J145"/>
    <mergeCell ref="B146:J146"/>
    <mergeCell ref="H149:I149"/>
    <mergeCell ref="A138:J138"/>
    <mergeCell ref="M23:O23"/>
    <mergeCell ref="M24:O24"/>
    <mergeCell ref="M25:O25"/>
    <mergeCell ref="H127:I127"/>
    <mergeCell ref="G125:G126"/>
    <mergeCell ref="H128:I128"/>
    <mergeCell ref="A127:B127"/>
  </mergeCells>
  <phoneticPr fontId="2"/>
  <conditionalFormatting sqref="C120:G128">
    <cfRule type="expression" dxfId="153" priority="3">
      <formula>$P120="NG"</formula>
    </cfRule>
  </conditionalFormatting>
  <conditionalFormatting sqref="G120:G123">
    <cfRule type="expression" dxfId="152" priority="1">
      <formula>$P120="NG"</formula>
    </cfRule>
  </conditionalFormatting>
  <conditionalFormatting sqref="H33:K36">
    <cfRule type="expression" dxfId="151" priority="111">
      <formula>#REF!="新規"</formula>
    </cfRule>
    <cfRule type="expression" dxfId="150" priority="110">
      <formula>#REF!="追加"</formula>
    </cfRule>
  </conditionalFormatting>
  <conditionalFormatting sqref="H37:K39">
    <cfRule type="expression" dxfId="149" priority="141">
      <formula>#REF!="新規"</formula>
    </cfRule>
    <cfRule type="expression" dxfId="148" priority="121">
      <formula>#REF!="追加"</formula>
    </cfRule>
  </conditionalFormatting>
  <conditionalFormatting sqref="H44:K47">
    <cfRule type="expression" dxfId="147" priority="57">
      <formula>#REF!="新規"</formula>
    </cfRule>
    <cfRule type="expression" dxfId="146" priority="56">
      <formula>#REF!="追加"</formula>
    </cfRule>
  </conditionalFormatting>
  <conditionalFormatting sqref="H48:K50">
    <cfRule type="expression" dxfId="145" priority="61">
      <formula>#REF!="新規"</formula>
    </cfRule>
    <cfRule type="expression" dxfId="144" priority="60">
      <formula>#REF!="追加"</formula>
    </cfRule>
  </conditionalFormatting>
  <conditionalFormatting sqref="H55:K58">
    <cfRule type="expression" dxfId="143" priority="50">
      <formula>#REF!="追加"</formula>
    </cfRule>
    <cfRule type="expression" dxfId="142" priority="51">
      <formula>#REF!="新規"</formula>
    </cfRule>
  </conditionalFormatting>
  <conditionalFormatting sqref="H59:K61">
    <cfRule type="expression" dxfId="141" priority="55">
      <formula>#REF!="新規"</formula>
    </cfRule>
    <cfRule type="expression" dxfId="140" priority="54">
      <formula>#REF!="追加"</formula>
    </cfRule>
  </conditionalFormatting>
  <conditionalFormatting sqref="H66:K69">
    <cfRule type="expression" dxfId="139" priority="44">
      <formula>#REF!="追加"</formula>
    </cfRule>
    <cfRule type="expression" dxfId="138" priority="45">
      <formula>#REF!="新規"</formula>
    </cfRule>
  </conditionalFormatting>
  <conditionalFormatting sqref="H70:K72">
    <cfRule type="expression" dxfId="137" priority="48">
      <formula>#REF!="追加"</formula>
    </cfRule>
    <cfRule type="expression" dxfId="136" priority="49">
      <formula>#REF!="新規"</formula>
    </cfRule>
  </conditionalFormatting>
  <conditionalFormatting sqref="H77:K80">
    <cfRule type="expression" dxfId="135" priority="38">
      <formula>#REF!="追加"</formula>
    </cfRule>
    <cfRule type="expression" dxfId="134" priority="39">
      <formula>#REF!="新規"</formula>
    </cfRule>
  </conditionalFormatting>
  <conditionalFormatting sqref="H81:K83">
    <cfRule type="expression" dxfId="133" priority="42">
      <formula>#REF!="追加"</formula>
    </cfRule>
    <cfRule type="expression" dxfId="132" priority="43">
      <formula>#REF!="新規"</formula>
    </cfRule>
  </conditionalFormatting>
  <conditionalFormatting sqref="H88:K91">
    <cfRule type="expression" dxfId="131" priority="32">
      <formula>#REF!="追加"</formula>
    </cfRule>
    <cfRule type="expression" dxfId="130" priority="33">
      <formula>#REF!="新規"</formula>
    </cfRule>
  </conditionalFormatting>
  <conditionalFormatting sqref="H92:K94">
    <cfRule type="expression" dxfId="129" priority="36">
      <formula>#REF!="追加"</formula>
    </cfRule>
    <cfRule type="expression" dxfId="128" priority="37">
      <formula>#REF!="新規"</formula>
    </cfRule>
  </conditionalFormatting>
  <conditionalFormatting sqref="H99:K102">
    <cfRule type="expression" dxfId="127" priority="26">
      <formula>#REF!="追加"</formula>
    </cfRule>
    <cfRule type="expression" dxfId="126" priority="27">
      <formula>#REF!="新規"</formula>
    </cfRule>
  </conditionalFormatting>
  <conditionalFormatting sqref="H103:K105">
    <cfRule type="expression" dxfId="125" priority="31">
      <formula>#REF!="新規"</formula>
    </cfRule>
    <cfRule type="expression" dxfId="124" priority="30">
      <formula>#REF!="追加"</formula>
    </cfRule>
  </conditionalFormatting>
  <conditionalFormatting sqref="H110:K113">
    <cfRule type="expression" dxfId="123" priority="20">
      <formula>#REF!="追加"</formula>
    </cfRule>
    <cfRule type="expression" dxfId="122" priority="21">
      <formula>#REF!="新規"</formula>
    </cfRule>
  </conditionalFormatting>
  <conditionalFormatting sqref="H114:K116">
    <cfRule type="expression" dxfId="121" priority="24">
      <formula>#REF!="追加"</formula>
    </cfRule>
    <cfRule type="expression" dxfId="120" priority="25">
      <formula>#REF!="新規"</formula>
    </cfRule>
  </conditionalFormatting>
  <conditionalFormatting sqref="J35:K36 J39:K39">
    <cfRule type="expression" dxfId="119" priority="113">
      <formula>#REF!="新規"</formula>
    </cfRule>
    <cfRule type="expression" dxfId="118" priority="112">
      <formula>#REF!="追加"</formula>
    </cfRule>
  </conditionalFormatting>
  <conditionalFormatting sqref="J46:K47 J50:K50">
    <cfRule type="expression" dxfId="117" priority="58">
      <formula>#REF!="追加"</formula>
    </cfRule>
    <cfRule type="expression" dxfId="116" priority="59">
      <formula>#REF!="新規"</formula>
    </cfRule>
  </conditionalFormatting>
  <conditionalFormatting sqref="J57:K58 J61:K61">
    <cfRule type="expression" dxfId="115" priority="52">
      <formula>#REF!="追加"</formula>
    </cfRule>
    <cfRule type="expression" dxfId="114" priority="53">
      <formula>#REF!="新規"</formula>
    </cfRule>
  </conditionalFormatting>
  <conditionalFormatting sqref="J68:K69 J72:K72">
    <cfRule type="expression" dxfId="113" priority="46">
      <formula>#REF!="追加"</formula>
    </cfRule>
    <cfRule type="expression" dxfId="112" priority="47">
      <formula>#REF!="新規"</formula>
    </cfRule>
  </conditionalFormatting>
  <conditionalFormatting sqref="J79:K80 J83:K83">
    <cfRule type="expression" dxfId="111" priority="41">
      <formula>#REF!="新規"</formula>
    </cfRule>
    <cfRule type="expression" dxfId="110" priority="40">
      <formula>#REF!="追加"</formula>
    </cfRule>
  </conditionalFormatting>
  <conditionalFormatting sqref="J90:K91 J94:K94">
    <cfRule type="expression" dxfId="109" priority="35">
      <formula>#REF!="新規"</formula>
    </cfRule>
    <cfRule type="expression" dxfId="108" priority="34">
      <formula>#REF!="追加"</formula>
    </cfRule>
  </conditionalFormatting>
  <conditionalFormatting sqref="J101:K102 J105:K105">
    <cfRule type="expression" dxfId="107" priority="29">
      <formula>#REF!="新規"</formula>
    </cfRule>
    <cfRule type="expression" dxfId="106" priority="28">
      <formula>#REF!="追加"</formula>
    </cfRule>
  </conditionalFormatting>
  <conditionalFormatting sqref="J112:K113 J116:K116">
    <cfRule type="expression" dxfId="105" priority="23">
      <formula>#REF!="新規"</formula>
    </cfRule>
    <cfRule type="expression" dxfId="104" priority="22">
      <formula>#REF!="追加"</formula>
    </cfRule>
  </conditionalFormatting>
  <conditionalFormatting sqref="J40:O41 J51:O52 J62:O63 J73:O74 J84:O84 J95:O96 J106:O107 J117:O117">
    <cfRule type="expression" dxfId="103" priority="181">
      <formula>$I40="追加"</formula>
    </cfRule>
    <cfRule type="expression" dxfId="102" priority="182">
      <formula>$I40="新規"</formula>
    </cfRule>
  </conditionalFormatting>
  <conditionalFormatting sqref="K85:O85 I85">
    <cfRule type="expression" dxfId="101" priority="190">
      <formula>#REF!="新規"</formula>
    </cfRule>
    <cfRule type="expression" dxfId="100" priority="189">
      <formula>#REF!="追加"</formula>
    </cfRule>
  </conditionalFormatting>
  <conditionalFormatting sqref="L40:O41 L51:O52 L62:O63 L73:O74 L84:O84 L95:O96 L106:O107 L117:O117">
    <cfRule type="expression" dxfId="99" priority="149">
      <formula>$I40="追加"</formula>
    </cfRule>
    <cfRule type="expression" dxfId="98" priority="150">
      <formula>$I40="新規"</formula>
    </cfRule>
  </conditionalFormatting>
  <conditionalFormatting sqref="L85:O85">
    <cfRule type="expression" dxfId="97" priority="185">
      <formula>#REF!="追加"</formula>
    </cfRule>
    <cfRule type="expression" dxfId="96" priority="186">
      <formula>#REF!="新規"</formula>
    </cfRule>
  </conditionalFormatting>
  <conditionalFormatting sqref="P3">
    <cfRule type="expression" dxfId="95" priority="131">
      <formula>$P3="要修正！"</formula>
    </cfRule>
    <cfRule type="expression" dxfId="94" priority="130">
      <formula>$P3&lt;&gt;"要修正！"</formula>
    </cfRule>
  </conditionalFormatting>
  <conditionalFormatting sqref="P4:P5">
    <cfRule type="expression" dxfId="93" priority="108">
      <formula>$P$3="要修正！"</formula>
    </cfRule>
  </conditionalFormatting>
  <conditionalFormatting sqref="P144">
    <cfRule type="expression" dxfId="92" priority="125">
      <formula>P144="NG"</formula>
    </cfRule>
  </conditionalFormatting>
  <conditionalFormatting sqref="P33:R41">
    <cfRule type="expression" dxfId="91" priority="120">
      <formula>P33="NG"</formula>
    </cfRule>
  </conditionalFormatting>
  <conditionalFormatting sqref="P44:R52">
    <cfRule type="expression" dxfId="90" priority="18">
      <formula>P44="NG"</formula>
    </cfRule>
  </conditionalFormatting>
  <conditionalFormatting sqref="P55:R63">
    <cfRule type="expression" dxfId="89" priority="13">
      <formula>P55="NG"</formula>
    </cfRule>
  </conditionalFormatting>
  <conditionalFormatting sqref="P66:R74 P75:Q83">
    <cfRule type="expression" dxfId="88" priority="16">
      <formula>P66="NG"</formula>
    </cfRule>
  </conditionalFormatting>
  <conditionalFormatting sqref="P88:R96">
    <cfRule type="expression" dxfId="87" priority="9">
      <formula>P88="NG"</formula>
    </cfRule>
  </conditionalFormatting>
  <conditionalFormatting sqref="P99:R107">
    <cfRule type="expression" dxfId="86" priority="7">
      <formula>P99="NG"</formula>
    </cfRule>
  </conditionalFormatting>
  <conditionalFormatting sqref="P110:R117">
    <cfRule type="expression" dxfId="85" priority="5">
      <formula>P110="NG"</formula>
    </cfRule>
  </conditionalFormatting>
  <conditionalFormatting sqref="P120:R120 Q120:R122">
    <cfRule type="expression" dxfId="84" priority="176">
      <formula>#REF!="NG"</formula>
    </cfRule>
  </conditionalFormatting>
  <conditionalFormatting sqref="P120:R128 P128:Q128">
    <cfRule type="expression" dxfId="83" priority="62">
      <formula>P120="NG"</formula>
    </cfRule>
  </conditionalFormatting>
  <conditionalFormatting sqref="P121:R122">
    <cfRule type="expression" dxfId="82" priority="173">
      <formula>$P29="NG"</formula>
    </cfRule>
  </conditionalFormatting>
  <conditionalFormatting sqref="P123:R127 P128:Q128">
    <cfRule type="expression" dxfId="81" priority="63">
      <formula>#REF!="NG"</formula>
    </cfRule>
  </conditionalFormatting>
  <conditionalFormatting sqref="P125:R126">
    <cfRule type="expression" dxfId="80" priority="138">
      <formula>$P30="NG"</formula>
    </cfRule>
  </conditionalFormatting>
  <conditionalFormatting sqref="P127:R128">
    <cfRule type="expression" dxfId="79" priority="136">
      <formula>$P31="NG"</formula>
    </cfRule>
  </conditionalFormatting>
  <conditionalFormatting sqref="R77:R83 P84:R85">
    <cfRule type="expression" dxfId="78" priority="11">
      <formula>P77="NG"</formula>
    </cfRule>
  </conditionalFormatting>
  <conditionalFormatting sqref="T57 T76:T80 T86:T88 T98:T102 T109:T111">
    <cfRule type="expression" dxfId="77" priority="139">
      <formula>T57="NG"</formula>
    </cfRule>
  </conditionalFormatting>
  <dataValidations count="12">
    <dataValidation type="list" allowBlank="1" showInputMessage="1" showErrorMessage="1" sqref="K132:K138" xr:uid="{5F4FB0C6-3C97-44B5-B7D1-DFF9AF510D05}">
      <formula1>$P$131:$P$132</formula1>
    </dataValidation>
    <dataValidation type="list" allowBlank="1" showInputMessage="1" showErrorMessage="1" sqref="C44:C50" xr:uid="{45856202-ACDA-4588-BD4E-A6D11F7C0811}">
      <formula1>$T$44:$T$46</formula1>
    </dataValidation>
    <dataValidation type="list" allowBlank="1" showInputMessage="1" showErrorMessage="1" sqref="C55:C61" xr:uid="{A2C874B9-61D9-4AB1-AD18-E09A7279BEFE}">
      <formula1>$T$55:$T$58</formula1>
    </dataValidation>
    <dataValidation type="list" allowBlank="1" showInputMessage="1" showErrorMessage="1" sqref="C66:C72" xr:uid="{4024DB7E-B1B3-472A-A7C3-70043CB5E384}">
      <formula1>$T$66:$T$68</formula1>
    </dataValidation>
    <dataValidation type="list" allowBlank="1" showInputMessage="1" showErrorMessage="1" sqref="C77:C83" xr:uid="{19D38258-7508-4A1F-9AD8-1F5ECDB09AA5}">
      <formula1>$T$77:$T$80</formula1>
    </dataValidation>
    <dataValidation type="list" allowBlank="1" showInputMessage="1" showErrorMessage="1" sqref="C88:C94" xr:uid="{50C705B7-ABDA-4643-8344-9C0C72C7B82B}">
      <formula1>$T$87:$T$88</formula1>
    </dataValidation>
    <dataValidation type="list" allowBlank="1" showInputMessage="1" showErrorMessage="1" sqref="C110:C116" xr:uid="{E2B808FF-F514-490A-9663-892FBF0278E7}">
      <formula1>$T$110:$T$111</formula1>
    </dataValidation>
    <dataValidation type="list" allowBlank="1" showInputMessage="1" showErrorMessage="1" sqref="B33:B39 B110:B116 B99:B105 B88:B94 B77:B83 B66:B72 B55:B61 B44:B50" xr:uid="{4A6182A3-4E9E-4582-A08A-D3BCFC84B7A2}">
      <formula1>$T$33:$T$34</formula1>
    </dataValidation>
    <dataValidation type="list" allowBlank="1" showInputMessage="1" showErrorMessage="1" sqref="C33:C39" xr:uid="{55F780AD-EB13-457B-A8E8-62CE09C09D89}">
      <formula1>$U$33:$U$36</formula1>
    </dataValidation>
    <dataValidation type="list" allowBlank="1" showInputMessage="1" showErrorMessage="1" sqref="C99:C105" xr:uid="{23AF8732-A137-41EE-BCCC-B50FFB4D02CB}">
      <formula1>$T$99:$T$102</formula1>
    </dataValidation>
    <dataValidation type="list" allowBlank="1" showInputMessage="1" showErrorMessage="1" sqref="B11:B25" xr:uid="{360384F8-33AE-48E4-8573-F37614169FC9}">
      <formula1>$P$11:$P$18</formula1>
    </dataValidation>
    <dataValidation type="list" allowBlank="1" showInputMessage="1" showErrorMessage="1" sqref="D27 D11:D25" xr:uid="{1400F2A6-A9CC-4057-8E52-EB81671A0FC5}">
      <formula1>$Q$11:$Q$13</formula1>
    </dataValidation>
  </dataValidations>
  <pageMargins left="0.70866141732283472" right="0.70866141732283472" top="0.62992125984251968" bottom="0.74803149606299213" header="0.31496062992125984" footer="0.31496062992125984"/>
  <pageSetup paperSize="9" scale="61" fitToHeight="0" orientation="landscape" r:id="rId1"/>
  <headerFooter>
    <oddHeader>&amp;L様式第1号別添1&amp;R事業参加者用（事業参加者→事業実施主体）</oddHeader>
  </headerFooter>
  <rowBreaks count="5" manualBreakCount="5">
    <brk id="28" max="14" man="1"/>
    <brk id="62" max="14" man="1"/>
    <brk id="95" max="14" man="1"/>
    <brk id="128" max="14" man="1"/>
    <brk id="154" max="14" man="1"/>
  </rowBreaks>
  <colBreaks count="1" manualBreakCount="1">
    <brk id="26" max="81" man="1"/>
  </colBreaks>
  <extLst>
    <ext xmlns:x14="http://schemas.microsoft.com/office/spreadsheetml/2009/9/main" uri="{CCE6A557-97BC-4b89-ADB6-D9C93CAAB3DF}">
      <x14:dataValidations xmlns:xm="http://schemas.microsoft.com/office/excel/2006/main" count="6">
        <x14:dataValidation type="list" allowBlank="1" showInputMessage="1" showErrorMessage="1" xr:uid="{14974775-33AB-49DD-97AE-846DD082373A}">
          <x14:formula1>
            <xm:f>リスト!$H$2:$H$4</xm:f>
          </x14:formula1>
          <xm:sqref>A144:A146 J33:K39 L107:O107 L52:O52 J99:K105 L63:O63 J77:K83 L74:O74 J44:K50 L85:O85 J55:K61 L96:O96 J66:K72 J88:K94 J110:K116</xm:sqref>
        </x14:dataValidation>
        <x14:dataValidation type="list" allowBlank="1" showInputMessage="1" showErrorMessage="1" xr:uid="{1645BD76-9294-44D9-9B80-48B65670DB20}">
          <x14:formula1>
            <xm:f>リスト!$G$2:$G$4</xm:f>
          </x14:formula1>
          <xm:sqref>G88:G94 G99:G105 I52 G33:G39 I63 G44:G50 I74 G55:G61 G66:G72 I96 G77:G83 I107 G110:G116</xm:sqref>
        </x14:dataValidation>
        <x14:dataValidation type="list" allowBlank="1" showInputMessage="1" showErrorMessage="1" xr:uid="{E3D526FC-60F9-4301-BA24-FD399B55E4E5}">
          <x14:formula1>
            <xm:f>リスト!$C$2:$C$4</xm:f>
          </x14:formula1>
          <xm:sqref>B107 B96 B52 B63 B74 B85</xm:sqref>
        </x14:dataValidation>
        <x14:dataValidation type="list" allowBlank="1" showInputMessage="1" showErrorMessage="1" xr:uid="{7E365EFF-521D-4568-B4DC-9AACB41C2EFE}">
          <x14:formula1>
            <xm:f>リスト!$E$2:$E$22</xm:f>
          </x14:formula1>
          <xm:sqref>D107 D96 D52 D63 D74 D85</xm:sqref>
        </x14:dataValidation>
        <x14:dataValidation type="list" allowBlank="1" showInputMessage="1" showErrorMessage="1" xr:uid="{3FD3D0A1-7AA4-428C-AC3B-4B913FFF2DA6}">
          <x14:formula1>
            <xm:f>リスト!$D$2:$D$3</xm:f>
          </x14:formula1>
          <xm:sqref>C107 C96 C52 C63 C74 C85</xm:sqref>
        </x14:dataValidation>
        <x14:dataValidation type="list" allowBlank="1" showInputMessage="1" showErrorMessage="1" xr:uid="{6207CF64-A73A-440E-BC69-79FCBB45587F}">
          <x14:formula1>
            <xm:f>リスト!$H$2:$H$3</xm:f>
          </x14:formula1>
          <xm:sqref>A150:A154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77982-F15D-4054-9D7A-23E58A6125F7}">
  <sheetPr>
    <pageSetUpPr fitToPage="1"/>
  </sheetPr>
  <dimension ref="A1:W154"/>
  <sheetViews>
    <sheetView view="pageBreakPreview" zoomScale="110" zoomScaleNormal="100" zoomScaleSheetLayoutView="110" workbookViewId="0">
      <selection activeCell="M13" sqref="M13:O13"/>
    </sheetView>
  </sheetViews>
  <sheetFormatPr defaultColWidth="9" defaultRowHeight="22.5" customHeight="1" x14ac:dyDescent="0.15"/>
  <cols>
    <col min="1" max="15" width="14.625" style="48" customWidth="1"/>
    <col min="16" max="16" width="23.25" style="49" customWidth="1"/>
    <col min="17" max="17" width="23.5" style="48" bestFit="1" customWidth="1"/>
    <col min="18" max="18" width="18.875" style="48" bestFit="1" customWidth="1"/>
    <col min="19" max="19" width="11.125" style="48" bestFit="1" customWidth="1"/>
    <col min="20" max="20" width="27.25" style="48" customWidth="1"/>
    <col min="21" max="21" width="8.875" style="48" customWidth="1"/>
    <col min="22" max="16384" width="9" style="48"/>
  </cols>
  <sheetData>
    <row r="1" spans="1:19" s="35" customFormat="1" ht="22.5" customHeight="1" x14ac:dyDescent="0.15">
      <c r="A1" s="117" t="s">
        <v>219</v>
      </c>
      <c r="B1" s="117"/>
      <c r="C1" s="117"/>
      <c r="D1" s="117"/>
      <c r="E1" s="117"/>
      <c r="F1" s="117"/>
      <c r="G1" s="117"/>
      <c r="H1" s="117"/>
      <c r="I1" s="117"/>
      <c r="J1" s="117"/>
      <c r="K1" s="117"/>
      <c r="L1" s="117"/>
      <c r="M1" s="117"/>
      <c r="N1" s="117"/>
      <c r="O1" s="117"/>
      <c r="P1" s="34" t="s">
        <v>56</v>
      </c>
    </row>
    <row r="2" spans="1:19" s="36" customFormat="1" ht="13.5" x14ac:dyDescent="0.15">
      <c r="A2" s="36" t="s">
        <v>80</v>
      </c>
      <c r="F2" s="37"/>
      <c r="P2" s="38"/>
    </row>
    <row r="3" spans="1:19" s="36" customFormat="1" ht="22.5" customHeight="1" x14ac:dyDescent="0.15">
      <c r="A3" s="39" t="s">
        <v>30</v>
      </c>
      <c r="B3" s="146" t="s">
        <v>154</v>
      </c>
      <c r="C3" s="128"/>
      <c r="D3" s="128"/>
      <c r="E3" s="129"/>
      <c r="F3" s="40"/>
      <c r="G3" s="40"/>
      <c r="H3" s="40"/>
      <c r="I3" s="40"/>
      <c r="J3" s="40"/>
      <c r="K3" s="40"/>
      <c r="L3" s="40"/>
      <c r="M3" s="41"/>
      <c r="N3" s="40" t="s">
        <v>133</v>
      </c>
      <c r="O3" s="40"/>
      <c r="P3" s="18" t="str">
        <f>IF(COUNTIF(P33:R154,"NG"),"要修正！","クリア ! ")</f>
        <v xml:space="preserve">クリア ! </v>
      </c>
      <c r="Q3" s="36" t="s">
        <v>101</v>
      </c>
      <c r="S3" s="38"/>
    </row>
    <row r="4" spans="1:19" s="36" customFormat="1" ht="22.5" customHeight="1" x14ac:dyDescent="0.15">
      <c r="A4" s="39" t="s">
        <v>29</v>
      </c>
      <c r="B4" s="146" t="s">
        <v>155</v>
      </c>
      <c r="C4" s="128"/>
      <c r="D4" s="128"/>
      <c r="E4" s="129"/>
      <c r="F4" s="40"/>
      <c r="G4" s="40"/>
      <c r="H4" s="40"/>
      <c r="I4" s="40"/>
      <c r="J4" s="40"/>
      <c r="K4" s="40"/>
      <c r="L4" s="40"/>
      <c r="M4" s="42"/>
      <c r="N4" s="40" t="s">
        <v>130</v>
      </c>
      <c r="O4" s="40"/>
      <c r="P4" s="147" t="str">
        <f>IF(P3="要修正！","※「クリア！」になるようNG箇所を修正してください。","")</f>
        <v/>
      </c>
    </row>
    <row r="5" spans="1:19" s="36" customFormat="1" ht="22.5" customHeight="1" x14ac:dyDescent="0.15">
      <c r="A5" s="39" t="s">
        <v>31</v>
      </c>
      <c r="B5" s="149" t="s">
        <v>156</v>
      </c>
      <c r="C5" s="128"/>
      <c r="D5" s="128"/>
      <c r="E5" s="129"/>
      <c r="F5" s="40"/>
      <c r="G5" s="40"/>
      <c r="H5" s="40"/>
      <c r="I5" s="40"/>
      <c r="J5" s="40"/>
      <c r="K5" s="40"/>
      <c r="L5" s="40"/>
      <c r="M5" s="43"/>
      <c r="N5" s="40" t="s">
        <v>131</v>
      </c>
      <c r="O5" s="40"/>
      <c r="P5" s="148"/>
    </row>
    <row r="6" spans="1:19" s="36" customFormat="1" ht="22.5" customHeight="1" x14ac:dyDescent="0.15">
      <c r="A6" s="39" t="s">
        <v>32</v>
      </c>
      <c r="B6" s="146" t="s">
        <v>224</v>
      </c>
      <c r="C6" s="128"/>
      <c r="D6" s="128"/>
      <c r="E6" s="129"/>
      <c r="F6" s="40"/>
      <c r="G6" s="40"/>
      <c r="H6" s="40"/>
      <c r="I6" s="40"/>
      <c r="J6" s="40"/>
      <c r="K6" s="40"/>
      <c r="L6" s="40"/>
      <c r="M6" s="44"/>
      <c r="N6" s="40" t="s">
        <v>132</v>
      </c>
      <c r="O6" s="40"/>
      <c r="P6" s="45"/>
      <c r="Q6" s="46"/>
    </row>
    <row r="7" spans="1:19" s="36" customFormat="1" ht="22.5" customHeight="1" x14ac:dyDescent="0.15">
      <c r="E7" s="47"/>
      <c r="F7" s="47"/>
      <c r="G7" s="47"/>
      <c r="H7" s="47"/>
      <c r="I7" s="47"/>
      <c r="J7" s="47"/>
      <c r="K7" s="47"/>
      <c r="L7" s="47"/>
      <c r="M7" s="47"/>
      <c r="N7" s="47"/>
      <c r="O7" s="47"/>
      <c r="P7" s="45"/>
      <c r="Q7" s="46"/>
    </row>
    <row r="8" spans="1:19" ht="22.5" customHeight="1" x14ac:dyDescent="0.15">
      <c r="A8" s="48" t="s">
        <v>129</v>
      </c>
    </row>
    <row r="9" spans="1:19" ht="22.5" customHeight="1" x14ac:dyDescent="0.15">
      <c r="F9" s="116" t="s">
        <v>153</v>
      </c>
      <c r="G9" s="116"/>
      <c r="H9" s="116"/>
      <c r="I9" s="116"/>
      <c r="J9" s="116" t="s">
        <v>185</v>
      </c>
      <c r="K9" s="116"/>
      <c r="L9" s="116"/>
    </row>
    <row r="10" spans="1:19" s="17" customFormat="1" ht="22.5" customHeight="1" x14ac:dyDescent="0.15">
      <c r="A10" s="104" t="s">
        <v>105</v>
      </c>
      <c r="B10" s="104" t="s">
        <v>124</v>
      </c>
      <c r="C10" s="104" t="s">
        <v>161</v>
      </c>
      <c r="D10" s="104" t="s">
        <v>106</v>
      </c>
      <c r="E10" s="104" t="s">
        <v>6</v>
      </c>
      <c r="F10" s="102" t="s">
        <v>212</v>
      </c>
      <c r="G10" s="102" t="s">
        <v>213</v>
      </c>
      <c r="H10" s="51" t="s">
        <v>214</v>
      </c>
      <c r="I10" s="105" t="s">
        <v>135</v>
      </c>
      <c r="J10" s="51" t="s">
        <v>215</v>
      </c>
      <c r="K10" s="52" t="s">
        <v>216</v>
      </c>
      <c r="L10" s="105" t="s">
        <v>134</v>
      </c>
      <c r="M10" s="115" t="s">
        <v>193</v>
      </c>
      <c r="N10" s="115"/>
      <c r="O10" s="119"/>
      <c r="P10" s="104" t="s">
        <v>198</v>
      </c>
      <c r="Q10" s="106" t="s">
        <v>106</v>
      </c>
      <c r="S10" s="48"/>
    </row>
    <row r="11" spans="1:19" s="17" customFormat="1" ht="22.5" customHeight="1" x14ac:dyDescent="0.15">
      <c r="A11" s="104">
        <v>1</v>
      </c>
      <c r="B11" s="54" t="s">
        <v>200</v>
      </c>
      <c r="C11" s="55">
        <v>1000</v>
      </c>
      <c r="D11" s="56" t="s">
        <v>141</v>
      </c>
      <c r="E11" s="30" t="s">
        <v>157</v>
      </c>
      <c r="F11" s="6">
        <v>10000</v>
      </c>
      <c r="G11" s="6">
        <v>15000</v>
      </c>
      <c r="H11" s="26">
        <f>G11-F11</f>
        <v>5000</v>
      </c>
      <c r="I11" s="57"/>
      <c r="J11" s="58"/>
      <c r="K11" s="25">
        <f>J11-F11</f>
        <v>-10000</v>
      </c>
      <c r="L11" s="59"/>
      <c r="M11" s="130"/>
      <c r="N11" s="130"/>
      <c r="O11" s="153"/>
      <c r="P11" s="60" t="s">
        <v>200</v>
      </c>
      <c r="Q11" s="111" t="s">
        <v>141</v>
      </c>
      <c r="S11" s="48"/>
    </row>
    <row r="12" spans="1:19" s="17" customFormat="1" ht="22.5" customHeight="1" x14ac:dyDescent="0.15">
      <c r="A12" s="104">
        <v>2</v>
      </c>
      <c r="B12" s="54" t="s">
        <v>206</v>
      </c>
      <c r="C12" s="55">
        <v>1000</v>
      </c>
      <c r="D12" s="56" t="s">
        <v>141</v>
      </c>
      <c r="E12" s="30" t="s">
        <v>207</v>
      </c>
      <c r="F12" s="6">
        <v>2000</v>
      </c>
      <c r="G12" s="6">
        <v>3000</v>
      </c>
      <c r="H12" s="26">
        <f t="shared" ref="H12:H25" si="0">G12-F12</f>
        <v>1000</v>
      </c>
      <c r="I12" s="57"/>
      <c r="J12" s="58"/>
      <c r="K12" s="25">
        <f t="shared" ref="K12:K25" si="1">J12-F12</f>
        <v>-2000</v>
      </c>
      <c r="L12" s="59"/>
      <c r="M12" s="130"/>
      <c r="N12" s="130"/>
      <c r="O12" s="153"/>
      <c r="P12" s="60" t="s">
        <v>199</v>
      </c>
      <c r="Q12" s="111" t="s">
        <v>143</v>
      </c>
      <c r="S12" s="48"/>
    </row>
    <row r="13" spans="1:19" s="17" customFormat="1" ht="22.5" customHeight="1" x14ac:dyDescent="0.15">
      <c r="A13" s="104">
        <v>3</v>
      </c>
      <c r="B13" s="54" t="s">
        <v>199</v>
      </c>
      <c r="C13" s="55">
        <v>1000</v>
      </c>
      <c r="D13" s="56" t="s">
        <v>142</v>
      </c>
      <c r="E13" s="30" t="s">
        <v>184</v>
      </c>
      <c r="F13" s="6">
        <v>6000</v>
      </c>
      <c r="G13" s="6">
        <v>8000</v>
      </c>
      <c r="H13" s="26">
        <f t="shared" si="0"/>
        <v>2000</v>
      </c>
      <c r="I13" s="57"/>
      <c r="J13" s="58"/>
      <c r="K13" s="25">
        <f t="shared" si="1"/>
        <v>-6000</v>
      </c>
      <c r="L13" s="59"/>
      <c r="M13" s="130" t="s">
        <v>196</v>
      </c>
      <c r="N13" s="130"/>
      <c r="O13" s="153"/>
      <c r="P13" s="60" t="s">
        <v>201</v>
      </c>
      <c r="Q13" s="111" t="s">
        <v>142</v>
      </c>
      <c r="S13" s="48"/>
    </row>
    <row r="14" spans="1:19" s="17" customFormat="1" ht="22.5" customHeight="1" x14ac:dyDescent="0.15">
      <c r="A14" s="104">
        <v>4</v>
      </c>
      <c r="B14" s="54"/>
      <c r="C14" s="55"/>
      <c r="D14" s="56"/>
      <c r="E14" s="30"/>
      <c r="F14" s="6"/>
      <c r="G14" s="6"/>
      <c r="H14" s="26">
        <f t="shared" si="0"/>
        <v>0</v>
      </c>
      <c r="I14" s="57"/>
      <c r="J14" s="58"/>
      <c r="K14" s="25">
        <f t="shared" si="1"/>
        <v>0</v>
      </c>
      <c r="L14" s="59"/>
      <c r="M14" s="130"/>
      <c r="N14" s="130"/>
      <c r="O14" s="153"/>
      <c r="P14" s="60" t="s">
        <v>202</v>
      </c>
      <c r="S14" s="48"/>
    </row>
    <row r="15" spans="1:19" s="17" customFormat="1" ht="22.5" customHeight="1" x14ac:dyDescent="0.15">
      <c r="A15" s="104">
        <v>5</v>
      </c>
      <c r="B15" s="54"/>
      <c r="C15" s="55"/>
      <c r="D15" s="56"/>
      <c r="E15" s="30"/>
      <c r="F15" s="6"/>
      <c r="G15" s="6"/>
      <c r="H15" s="26">
        <f t="shared" si="0"/>
        <v>0</v>
      </c>
      <c r="I15" s="57"/>
      <c r="J15" s="58"/>
      <c r="K15" s="25">
        <f t="shared" si="1"/>
        <v>0</v>
      </c>
      <c r="L15" s="59"/>
      <c r="M15" s="130"/>
      <c r="N15" s="130"/>
      <c r="O15" s="153"/>
      <c r="P15" s="60" t="s">
        <v>203</v>
      </c>
      <c r="Q15" s="61"/>
      <c r="S15" s="48"/>
    </row>
    <row r="16" spans="1:19" s="17" customFormat="1" ht="22.5" customHeight="1" x14ac:dyDescent="0.15">
      <c r="A16" s="104">
        <v>6</v>
      </c>
      <c r="B16" s="54"/>
      <c r="C16" s="55"/>
      <c r="D16" s="56"/>
      <c r="E16" s="30"/>
      <c r="F16" s="6"/>
      <c r="G16" s="62"/>
      <c r="H16" s="26">
        <f t="shared" si="0"/>
        <v>0</v>
      </c>
      <c r="I16" s="57"/>
      <c r="J16" s="58"/>
      <c r="K16" s="25">
        <f t="shared" si="1"/>
        <v>0</v>
      </c>
      <c r="L16" s="59"/>
      <c r="M16" s="130"/>
      <c r="N16" s="130"/>
      <c r="O16" s="153"/>
      <c r="P16" s="60" t="s">
        <v>204</v>
      </c>
      <c r="Q16" s="61"/>
      <c r="S16" s="48"/>
    </row>
    <row r="17" spans="1:22" s="17" customFormat="1" ht="22.5" customHeight="1" x14ac:dyDescent="0.15">
      <c r="A17" s="104">
        <v>7</v>
      </c>
      <c r="B17" s="54"/>
      <c r="C17" s="55"/>
      <c r="D17" s="56"/>
      <c r="E17" s="30"/>
      <c r="F17" s="6"/>
      <c r="G17" s="6"/>
      <c r="H17" s="26">
        <f t="shared" si="0"/>
        <v>0</v>
      </c>
      <c r="I17" s="57"/>
      <c r="J17" s="58"/>
      <c r="K17" s="25">
        <f t="shared" si="1"/>
        <v>0</v>
      </c>
      <c r="L17" s="59"/>
      <c r="M17" s="130"/>
      <c r="N17" s="130"/>
      <c r="O17" s="153"/>
      <c r="P17" s="60" t="s">
        <v>205</v>
      </c>
      <c r="Q17" s="61"/>
      <c r="S17" s="48"/>
    </row>
    <row r="18" spans="1:22" s="17" customFormat="1" ht="22.5" customHeight="1" x14ac:dyDescent="0.15">
      <c r="A18" s="104">
        <v>8</v>
      </c>
      <c r="B18" s="54"/>
      <c r="C18" s="55"/>
      <c r="D18" s="56"/>
      <c r="E18" s="30"/>
      <c r="F18" s="6"/>
      <c r="G18" s="6"/>
      <c r="H18" s="26">
        <f t="shared" si="0"/>
        <v>0</v>
      </c>
      <c r="I18" s="57"/>
      <c r="J18" s="58"/>
      <c r="K18" s="25">
        <f t="shared" si="1"/>
        <v>0</v>
      </c>
      <c r="L18" s="59"/>
      <c r="M18" s="130"/>
      <c r="N18" s="130"/>
      <c r="O18" s="153"/>
      <c r="P18" s="60" t="s">
        <v>206</v>
      </c>
      <c r="Q18" s="61"/>
      <c r="S18" s="48"/>
    </row>
    <row r="19" spans="1:22" ht="22.5" customHeight="1" x14ac:dyDescent="0.15">
      <c r="A19" s="104">
        <v>9</v>
      </c>
      <c r="B19" s="54"/>
      <c r="C19" s="24"/>
      <c r="D19" s="56"/>
      <c r="E19" s="2"/>
      <c r="F19" s="108"/>
      <c r="G19" s="108"/>
      <c r="H19" s="26">
        <f t="shared" si="0"/>
        <v>0</v>
      </c>
      <c r="I19" s="19"/>
      <c r="J19" s="28"/>
      <c r="K19" s="25">
        <f t="shared" si="1"/>
        <v>0</v>
      </c>
      <c r="L19" s="23"/>
      <c r="M19" s="130"/>
      <c r="N19" s="130"/>
      <c r="O19" s="130"/>
      <c r="P19" s="17"/>
      <c r="Q19" s="61"/>
    </row>
    <row r="20" spans="1:22" ht="22.5" customHeight="1" x14ac:dyDescent="0.15">
      <c r="A20" s="104">
        <v>10</v>
      </c>
      <c r="B20" s="54"/>
      <c r="C20" s="24"/>
      <c r="D20" s="56"/>
      <c r="E20" s="2"/>
      <c r="F20" s="108"/>
      <c r="G20" s="108"/>
      <c r="H20" s="26">
        <f t="shared" si="0"/>
        <v>0</v>
      </c>
      <c r="I20" s="19"/>
      <c r="J20" s="28"/>
      <c r="K20" s="25">
        <f t="shared" si="1"/>
        <v>0</v>
      </c>
      <c r="L20" s="23"/>
      <c r="M20" s="130"/>
      <c r="N20" s="130"/>
      <c r="O20" s="130"/>
      <c r="P20" s="17"/>
      <c r="Q20" s="61"/>
    </row>
    <row r="21" spans="1:22" ht="22.5" customHeight="1" x14ac:dyDescent="0.15">
      <c r="A21" s="104">
        <v>11</v>
      </c>
      <c r="B21" s="54"/>
      <c r="C21" s="24"/>
      <c r="D21" s="56"/>
      <c r="E21" s="2"/>
      <c r="F21" s="108"/>
      <c r="G21" s="108"/>
      <c r="H21" s="26">
        <f t="shared" si="0"/>
        <v>0</v>
      </c>
      <c r="I21" s="19"/>
      <c r="J21" s="28"/>
      <c r="K21" s="25">
        <f t="shared" si="1"/>
        <v>0</v>
      </c>
      <c r="L21" s="23"/>
      <c r="M21" s="130"/>
      <c r="N21" s="130"/>
      <c r="O21" s="130"/>
      <c r="P21" s="17"/>
      <c r="Q21" s="61"/>
    </row>
    <row r="22" spans="1:22" ht="22.5" customHeight="1" x14ac:dyDescent="0.15">
      <c r="A22" s="104">
        <v>12</v>
      </c>
      <c r="B22" s="54"/>
      <c r="C22" s="24"/>
      <c r="D22" s="56"/>
      <c r="E22" s="2"/>
      <c r="F22" s="108"/>
      <c r="G22" s="108"/>
      <c r="H22" s="26">
        <f t="shared" si="0"/>
        <v>0</v>
      </c>
      <c r="I22" s="19"/>
      <c r="J22" s="28"/>
      <c r="K22" s="25">
        <f t="shared" si="1"/>
        <v>0</v>
      </c>
      <c r="L22" s="23"/>
      <c r="M22" s="130"/>
      <c r="N22" s="130"/>
      <c r="O22" s="130"/>
      <c r="P22" s="17"/>
      <c r="Q22" s="61"/>
    </row>
    <row r="23" spans="1:22" ht="22.5" customHeight="1" x14ac:dyDescent="0.15">
      <c r="A23" s="104">
        <v>13</v>
      </c>
      <c r="B23" s="54"/>
      <c r="C23" s="24"/>
      <c r="D23" s="56"/>
      <c r="E23" s="2"/>
      <c r="F23" s="108"/>
      <c r="G23" s="108"/>
      <c r="H23" s="26">
        <f t="shared" si="0"/>
        <v>0</v>
      </c>
      <c r="I23" s="19"/>
      <c r="J23" s="28"/>
      <c r="K23" s="25">
        <f t="shared" si="1"/>
        <v>0</v>
      </c>
      <c r="L23" s="23"/>
      <c r="M23" s="130"/>
      <c r="N23" s="130"/>
      <c r="O23" s="130"/>
      <c r="P23" s="17"/>
      <c r="Q23" s="61"/>
    </row>
    <row r="24" spans="1:22" ht="22.5" customHeight="1" x14ac:dyDescent="0.15">
      <c r="A24" s="104">
        <v>14</v>
      </c>
      <c r="B24" s="54"/>
      <c r="C24" s="24"/>
      <c r="D24" s="56"/>
      <c r="E24" s="2"/>
      <c r="F24" s="108"/>
      <c r="G24" s="108"/>
      <c r="H24" s="26">
        <f t="shared" si="0"/>
        <v>0</v>
      </c>
      <c r="I24" s="19"/>
      <c r="J24" s="28"/>
      <c r="K24" s="25">
        <f t="shared" si="1"/>
        <v>0</v>
      </c>
      <c r="L24" s="23"/>
      <c r="M24" s="130"/>
      <c r="N24" s="130"/>
      <c r="O24" s="130"/>
      <c r="P24" s="17"/>
      <c r="Q24" s="61"/>
    </row>
    <row r="25" spans="1:22" ht="22.5" customHeight="1" x14ac:dyDescent="0.15">
      <c r="A25" s="104">
        <v>15</v>
      </c>
      <c r="B25" s="54"/>
      <c r="C25" s="24"/>
      <c r="D25" s="56"/>
      <c r="E25" s="2"/>
      <c r="F25" s="108"/>
      <c r="G25" s="108"/>
      <c r="H25" s="26">
        <f t="shared" si="0"/>
        <v>0</v>
      </c>
      <c r="I25" s="19"/>
      <c r="J25" s="28"/>
      <c r="K25" s="25">
        <f t="shared" si="1"/>
        <v>0</v>
      </c>
      <c r="L25" s="23"/>
      <c r="M25" s="130"/>
      <c r="N25" s="130"/>
      <c r="O25" s="130"/>
      <c r="P25" s="17"/>
      <c r="Q25" s="61"/>
    </row>
    <row r="26" spans="1:22" ht="22.5" customHeight="1" x14ac:dyDescent="0.15">
      <c r="A26" s="104" t="s">
        <v>0</v>
      </c>
      <c r="B26" s="63"/>
      <c r="C26" s="25">
        <f>SUM(C11:C25)</f>
        <v>3000</v>
      </c>
      <c r="D26" s="64"/>
      <c r="E26" s="104" t="s">
        <v>183</v>
      </c>
      <c r="F26" s="27">
        <f>SUMIF(D11:D25,"野菜",F11:F25)+SUMIF(D11:D25,"果樹",F11:F25)</f>
        <v>12000</v>
      </c>
      <c r="G26" s="27">
        <f>SUMIF(D11:D25,"野菜",G11:G25)+SUMIF(D11:D25,"果樹",G11:G25)</f>
        <v>18000</v>
      </c>
      <c r="H26" s="27">
        <f>SUMIF(D11:D25,"野菜",H11:H25)+SUMIF(D11:D25,"果樹",H11:H25)</f>
        <v>6000</v>
      </c>
      <c r="I26" s="163">
        <f>IFERROR(ROUND((H26/F26)*100,1),"")</f>
        <v>50</v>
      </c>
      <c r="J26" s="25">
        <f>SUMIF(D11:D25,"野菜",J11:J25)+SUMIF(D11:D25,"果樹",J11:J25)</f>
        <v>0</v>
      </c>
      <c r="K26" s="25">
        <f>SUMIF(D11:D25,"野菜",K11:K25)+SUMIF(D11:D25,"果樹",K11:K25)</f>
        <v>-12000</v>
      </c>
      <c r="L26" s="164">
        <f>IFERROR(ROUND((K26/F26)*100,1),"")</f>
        <v>-100</v>
      </c>
      <c r="N26" s="118"/>
      <c r="O26" s="118"/>
      <c r="P26" s="48"/>
    </row>
    <row r="27" spans="1:22" ht="22.5" customHeight="1" x14ac:dyDescent="0.15">
      <c r="A27" s="17"/>
      <c r="B27" s="17"/>
      <c r="C27" s="17" t="s">
        <v>186</v>
      </c>
      <c r="D27" s="56" t="s">
        <v>141</v>
      </c>
      <c r="E27" s="104" t="s">
        <v>142</v>
      </c>
      <c r="F27" s="27">
        <f>SUMIF(D10:D24,"花き",F10:F24)</f>
        <v>6000</v>
      </c>
      <c r="G27" s="27">
        <f>SUMIF(D10:D24,"花き",G10:G24)</f>
        <v>8000</v>
      </c>
      <c r="H27" s="27">
        <f>SUMIF(D10:D24,"花き",H10:H24)</f>
        <v>2000</v>
      </c>
      <c r="I27" s="163">
        <f>IFERROR(ROUND((H27/F27)*100,1),"")</f>
        <v>33.299999999999997</v>
      </c>
      <c r="J27" s="25">
        <f>SUMIF(D10:D25,"花き",J10:J25)</f>
        <v>0</v>
      </c>
      <c r="K27" s="25">
        <f>SUMIF(D10:D24,"花き",K10:K24)</f>
        <v>-6000</v>
      </c>
      <c r="L27" s="164">
        <f>IFERROR(ROUND((K27/F27)*100,1),"")</f>
        <v>-100</v>
      </c>
      <c r="N27" s="17"/>
      <c r="O27" s="17"/>
      <c r="P27" s="48"/>
    </row>
    <row r="28" spans="1:22" ht="22.5" customHeight="1" x14ac:dyDescent="0.15">
      <c r="A28" s="17"/>
      <c r="B28" s="17"/>
      <c r="C28" s="17"/>
      <c r="D28" s="65"/>
      <c r="E28" s="65"/>
      <c r="F28" s="65"/>
      <c r="G28" s="65"/>
      <c r="H28" s="65"/>
      <c r="I28" s="65"/>
      <c r="J28" s="65"/>
      <c r="K28" s="65"/>
      <c r="L28" s="65"/>
      <c r="M28" s="17"/>
      <c r="N28" s="17"/>
      <c r="O28" s="17"/>
      <c r="P28" s="48"/>
    </row>
    <row r="29" spans="1:22" ht="22.5" customHeight="1" x14ac:dyDescent="0.15">
      <c r="A29" s="113" t="s">
        <v>109</v>
      </c>
      <c r="P29" s="48"/>
    </row>
    <row r="30" spans="1:22" ht="22.5" customHeight="1" x14ac:dyDescent="0.15">
      <c r="A30" s="66" t="s">
        <v>110</v>
      </c>
      <c r="C30" s="67"/>
      <c r="P30" s="48"/>
    </row>
    <row r="31" spans="1:22" s="61" customFormat="1" ht="22.5" customHeight="1" x14ac:dyDescent="0.15">
      <c r="A31" s="143" t="s">
        <v>181</v>
      </c>
      <c r="B31" s="145" t="s">
        <v>65</v>
      </c>
      <c r="C31" s="140" t="s">
        <v>220</v>
      </c>
      <c r="D31" s="140"/>
      <c r="E31" s="140"/>
      <c r="F31" s="140"/>
      <c r="G31" s="145" t="s">
        <v>36</v>
      </c>
      <c r="H31" s="150" t="s">
        <v>45</v>
      </c>
      <c r="I31" s="151"/>
      <c r="J31" s="151"/>
      <c r="K31" s="152"/>
      <c r="L31" s="150" t="s">
        <v>180</v>
      </c>
      <c r="M31" s="151"/>
      <c r="N31" s="151"/>
      <c r="O31" s="152"/>
      <c r="P31" s="48" t="s">
        <v>87</v>
      </c>
      <c r="Q31" s="48" t="s">
        <v>87</v>
      </c>
      <c r="S31" s="48"/>
    </row>
    <row r="32" spans="1:22" s="70" customFormat="1" ht="22.5" customHeight="1" x14ac:dyDescent="0.15">
      <c r="A32" s="144"/>
      <c r="B32" s="144"/>
      <c r="C32" s="107" t="s">
        <v>179</v>
      </c>
      <c r="D32" s="140" t="s">
        <v>107</v>
      </c>
      <c r="E32" s="140"/>
      <c r="F32" s="107" t="s">
        <v>14</v>
      </c>
      <c r="G32" s="144"/>
      <c r="H32" s="69" t="s">
        <v>28</v>
      </c>
      <c r="I32" s="69" t="s">
        <v>27</v>
      </c>
      <c r="J32" s="107" t="s">
        <v>17</v>
      </c>
      <c r="K32" s="107" t="s">
        <v>18</v>
      </c>
      <c r="L32" s="102" t="s">
        <v>97</v>
      </c>
      <c r="M32" s="102" t="s">
        <v>98</v>
      </c>
      <c r="N32" s="102" t="s">
        <v>99</v>
      </c>
      <c r="O32" s="102" t="s">
        <v>100</v>
      </c>
      <c r="P32" s="70" t="s">
        <v>95</v>
      </c>
      <c r="Q32" s="70" t="s">
        <v>103</v>
      </c>
      <c r="R32" s="70" t="s">
        <v>102</v>
      </c>
      <c r="S32" s="48"/>
      <c r="T32" s="71" t="s">
        <v>65</v>
      </c>
      <c r="U32" s="103" t="s">
        <v>138</v>
      </c>
      <c r="V32" s="61"/>
    </row>
    <row r="33" spans="1:22" ht="22.5" customHeight="1" x14ac:dyDescent="0.15">
      <c r="A33" s="6">
        <v>1</v>
      </c>
      <c r="B33" s="9" t="s">
        <v>63</v>
      </c>
      <c r="C33" s="72" t="s">
        <v>194</v>
      </c>
      <c r="D33" s="142" t="s">
        <v>195</v>
      </c>
      <c r="E33" s="142"/>
      <c r="F33" s="15">
        <v>1</v>
      </c>
      <c r="G33" s="7" t="s">
        <v>8</v>
      </c>
      <c r="H33" s="6"/>
      <c r="I33" s="21"/>
      <c r="J33" s="7" t="s">
        <v>1</v>
      </c>
      <c r="K33" s="8" t="s">
        <v>1</v>
      </c>
      <c r="L33" s="1">
        <v>600000</v>
      </c>
      <c r="M33" s="1">
        <v>300000</v>
      </c>
      <c r="N33" s="1"/>
      <c r="O33" s="20">
        <f>L33-(M33+N33)</f>
        <v>300000</v>
      </c>
      <c r="P33" s="29" t="str">
        <f>IF(OR(G33="新規",G33="追加",G33=""),"OK",(IF(AND(H33="",I33=""),"NG","OK")))</f>
        <v>OK</v>
      </c>
      <c r="Q33" s="10" t="str">
        <f>IF(OR(G33="新規",G33="追加",G33=""),"OK",(IF(OR(AND(J33="",K33=""),AND(J33="",K33="□"),AND(J33="□",K33=""),AND(J33="□",K33="□")),"NG","OK")))</f>
        <v>OK</v>
      </c>
      <c r="R33" s="10" t="str">
        <f>IF(OR(AND(C33&lt;&gt;"",D33&lt;&gt;"",F33&lt;&gt;"",G33&lt;&gt;""),(C33="")),"OK","NG")</f>
        <v>OK</v>
      </c>
      <c r="T33" s="71" t="s">
        <v>63</v>
      </c>
      <c r="U33" s="74" t="s">
        <v>139</v>
      </c>
      <c r="V33" s="61"/>
    </row>
    <row r="34" spans="1:22" ht="22.5" customHeight="1" x14ac:dyDescent="0.15">
      <c r="A34" s="6">
        <v>1</v>
      </c>
      <c r="B34" s="9" t="s">
        <v>63</v>
      </c>
      <c r="C34" s="72" t="s">
        <v>178</v>
      </c>
      <c r="D34" s="142" t="s">
        <v>209</v>
      </c>
      <c r="E34" s="142"/>
      <c r="F34" s="15">
        <v>4</v>
      </c>
      <c r="G34" s="7" t="s">
        <v>8</v>
      </c>
      <c r="H34" s="6"/>
      <c r="I34" s="21"/>
      <c r="J34" s="7" t="s">
        <v>1</v>
      </c>
      <c r="K34" s="8" t="s">
        <v>1</v>
      </c>
      <c r="L34" s="1">
        <v>200000</v>
      </c>
      <c r="M34" s="1">
        <v>100000</v>
      </c>
      <c r="N34" s="1"/>
      <c r="O34" s="20">
        <f t="shared" ref="O34:O39" si="2">L34-(M34+N34)</f>
        <v>100000</v>
      </c>
      <c r="P34" s="29" t="str">
        <f t="shared" ref="P34:P39" si="3">IF(OR(G34="新規",G34="追加",G34=""),"OK",(IF(AND(H34="",I34=""),"NG","OK")))</f>
        <v>OK</v>
      </c>
      <c r="Q34" s="10" t="str">
        <f t="shared" ref="Q34:Q39" si="4">IF(OR(G34="新規",G34="追加",G34=""),"OK",(IF(OR(AND(J34="",K34=""),AND(J34="",K34="□"),AND(J34="□",K34=""),AND(J34="□",K34="□")),"NG","OK")))</f>
        <v>OK</v>
      </c>
      <c r="R34" s="10" t="str">
        <f t="shared" ref="R34:R39" si="5">IF(OR(AND(C34&lt;&gt;"",D34&lt;&gt;"",F34&lt;&gt;"",G34&lt;&gt;""),(C34="")),"OK","NG")</f>
        <v>OK</v>
      </c>
      <c r="T34" s="114" t="s">
        <v>64</v>
      </c>
      <c r="U34" s="75" t="s">
        <v>140</v>
      </c>
      <c r="V34" s="61"/>
    </row>
    <row r="35" spans="1:22" ht="22.5" customHeight="1" x14ac:dyDescent="0.15">
      <c r="A35" s="6"/>
      <c r="B35" s="9"/>
      <c r="C35" s="72"/>
      <c r="D35" s="142"/>
      <c r="E35" s="142"/>
      <c r="F35" s="15"/>
      <c r="G35" s="7"/>
      <c r="H35" s="6"/>
      <c r="I35" s="21"/>
      <c r="J35" s="7" t="s">
        <v>1</v>
      </c>
      <c r="K35" s="8" t="s">
        <v>1</v>
      </c>
      <c r="L35" s="1"/>
      <c r="M35" s="1"/>
      <c r="N35" s="1"/>
      <c r="O35" s="20">
        <f t="shared" si="2"/>
        <v>0</v>
      </c>
      <c r="P35" s="29" t="str">
        <f t="shared" si="3"/>
        <v>OK</v>
      </c>
      <c r="Q35" s="10" t="str">
        <f t="shared" si="4"/>
        <v>OK</v>
      </c>
      <c r="R35" s="10" t="str">
        <f t="shared" si="5"/>
        <v>OK</v>
      </c>
      <c r="T35" s="113"/>
      <c r="U35" s="75" t="s">
        <v>178</v>
      </c>
      <c r="V35" s="61"/>
    </row>
    <row r="36" spans="1:22" ht="22.5" customHeight="1" x14ac:dyDescent="0.15">
      <c r="A36" s="6"/>
      <c r="B36" s="9"/>
      <c r="C36" s="72"/>
      <c r="D36" s="142"/>
      <c r="E36" s="142"/>
      <c r="F36" s="15"/>
      <c r="G36" s="7"/>
      <c r="H36" s="6"/>
      <c r="I36" s="21"/>
      <c r="J36" s="7" t="s">
        <v>1</v>
      </c>
      <c r="K36" s="8" t="s">
        <v>1</v>
      </c>
      <c r="L36" s="1"/>
      <c r="M36" s="1"/>
      <c r="N36" s="1"/>
      <c r="O36" s="20">
        <f t="shared" si="2"/>
        <v>0</v>
      </c>
      <c r="P36" s="29" t="str">
        <f t="shared" si="3"/>
        <v>OK</v>
      </c>
      <c r="Q36" s="10" t="str">
        <f t="shared" si="4"/>
        <v>OK</v>
      </c>
      <c r="R36" s="10" t="str">
        <f t="shared" si="5"/>
        <v>OK</v>
      </c>
      <c r="T36" s="113"/>
      <c r="U36" s="112" t="s">
        <v>12</v>
      </c>
      <c r="V36" s="61"/>
    </row>
    <row r="37" spans="1:22" ht="22.5" customHeight="1" x14ac:dyDescent="0.15">
      <c r="A37" s="6"/>
      <c r="B37" s="9"/>
      <c r="C37" s="72"/>
      <c r="D37" s="142"/>
      <c r="E37" s="142"/>
      <c r="F37" s="16"/>
      <c r="G37" s="7"/>
      <c r="H37" s="6"/>
      <c r="I37" s="21"/>
      <c r="J37" s="7" t="s">
        <v>1</v>
      </c>
      <c r="K37" s="8" t="s">
        <v>1</v>
      </c>
      <c r="L37" s="1"/>
      <c r="M37" s="1"/>
      <c r="N37" s="1"/>
      <c r="O37" s="20">
        <f t="shared" si="2"/>
        <v>0</v>
      </c>
      <c r="P37" s="29" t="str">
        <f t="shared" si="3"/>
        <v>OK</v>
      </c>
      <c r="Q37" s="10" t="str">
        <f t="shared" si="4"/>
        <v>OK</v>
      </c>
      <c r="R37" s="10" t="str">
        <f t="shared" si="5"/>
        <v>OK</v>
      </c>
    </row>
    <row r="38" spans="1:22" ht="22.5" customHeight="1" x14ac:dyDescent="0.15">
      <c r="A38" s="6"/>
      <c r="B38" s="9"/>
      <c r="C38" s="72"/>
      <c r="D38" s="142"/>
      <c r="E38" s="142"/>
      <c r="F38" s="15"/>
      <c r="G38" s="7"/>
      <c r="H38" s="6"/>
      <c r="I38" s="21"/>
      <c r="J38" s="7" t="s">
        <v>1</v>
      </c>
      <c r="K38" s="8" t="s">
        <v>1</v>
      </c>
      <c r="L38" s="1"/>
      <c r="M38" s="1"/>
      <c r="N38" s="1"/>
      <c r="O38" s="20">
        <f t="shared" si="2"/>
        <v>0</v>
      </c>
      <c r="P38" s="29" t="str">
        <f t="shared" si="3"/>
        <v>OK</v>
      </c>
      <c r="Q38" s="10" t="str">
        <f t="shared" si="4"/>
        <v>OK</v>
      </c>
      <c r="R38" s="10" t="str">
        <f t="shared" si="5"/>
        <v>OK</v>
      </c>
    </row>
    <row r="39" spans="1:22" ht="22.5" customHeight="1" x14ac:dyDescent="0.15">
      <c r="A39" s="6"/>
      <c r="B39" s="9"/>
      <c r="C39" s="72"/>
      <c r="D39" s="142"/>
      <c r="E39" s="142"/>
      <c r="F39" s="15"/>
      <c r="G39" s="7"/>
      <c r="H39" s="6"/>
      <c r="I39" s="21"/>
      <c r="J39" s="7" t="s">
        <v>1</v>
      </c>
      <c r="K39" s="8" t="s">
        <v>1</v>
      </c>
      <c r="L39" s="1"/>
      <c r="M39" s="1"/>
      <c r="N39" s="1"/>
      <c r="O39" s="20">
        <f t="shared" si="2"/>
        <v>0</v>
      </c>
      <c r="P39" s="29" t="str">
        <f t="shared" si="3"/>
        <v>OK</v>
      </c>
      <c r="Q39" s="10" t="str">
        <f t="shared" si="4"/>
        <v>OK</v>
      </c>
      <c r="R39" s="10" t="str">
        <f t="shared" si="5"/>
        <v>OK</v>
      </c>
    </row>
    <row r="40" spans="1:22" ht="22.5" customHeight="1" x14ac:dyDescent="0.15">
      <c r="A40" s="12"/>
      <c r="B40" s="13"/>
      <c r="C40" s="14"/>
      <c r="D40" s="13"/>
      <c r="E40" s="14"/>
      <c r="F40" s="14"/>
      <c r="G40" s="13"/>
      <c r="H40" s="13"/>
      <c r="I40" s="12"/>
      <c r="J40" s="12"/>
      <c r="K40" s="107" t="s">
        <v>122</v>
      </c>
      <c r="L40" s="27">
        <f>SUM(L33:L39)</f>
        <v>800000</v>
      </c>
      <c r="M40" s="27">
        <f t="shared" ref="M40:N40" si="6">SUM(M33:M39)</f>
        <v>400000</v>
      </c>
      <c r="N40" s="27">
        <f t="shared" si="6"/>
        <v>0</v>
      </c>
      <c r="O40" s="27">
        <f>L40-(M40+N40)</f>
        <v>400000</v>
      </c>
      <c r="P40" s="76"/>
      <c r="Q40" s="77"/>
      <c r="R40" s="77"/>
    </row>
    <row r="41" spans="1:22" ht="22.5" customHeight="1" x14ac:dyDescent="0.15">
      <c r="A41" s="48" t="s">
        <v>111</v>
      </c>
      <c r="B41" s="13"/>
      <c r="C41" s="14"/>
      <c r="D41" s="13"/>
      <c r="E41" s="14"/>
      <c r="F41" s="14"/>
      <c r="G41" s="13"/>
      <c r="H41" s="13"/>
      <c r="I41" s="12"/>
      <c r="J41" s="12"/>
      <c r="K41" s="12"/>
      <c r="L41" s="12"/>
      <c r="M41" s="12"/>
      <c r="N41" s="12"/>
      <c r="O41" s="12"/>
      <c r="P41" s="76"/>
      <c r="Q41" s="77"/>
      <c r="R41" s="77"/>
    </row>
    <row r="42" spans="1:22" ht="22.5" customHeight="1" x14ac:dyDescent="0.15">
      <c r="A42" s="143" t="s">
        <v>181</v>
      </c>
      <c r="B42" s="145" t="s">
        <v>65</v>
      </c>
      <c r="C42" s="140" t="s">
        <v>220</v>
      </c>
      <c r="D42" s="140"/>
      <c r="E42" s="140"/>
      <c r="F42" s="140"/>
      <c r="G42" s="145" t="s">
        <v>36</v>
      </c>
      <c r="H42" s="150" t="s">
        <v>45</v>
      </c>
      <c r="I42" s="151"/>
      <c r="J42" s="151"/>
      <c r="K42" s="152"/>
      <c r="L42" s="150" t="s">
        <v>180</v>
      </c>
      <c r="M42" s="151"/>
      <c r="N42" s="151"/>
      <c r="O42" s="152"/>
      <c r="P42" s="48" t="s">
        <v>87</v>
      </c>
      <c r="Q42" s="48" t="s">
        <v>87</v>
      </c>
      <c r="R42" s="61"/>
    </row>
    <row r="43" spans="1:22" ht="22.5" customHeight="1" x14ac:dyDescent="0.15">
      <c r="A43" s="144"/>
      <c r="B43" s="144"/>
      <c r="C43" s="107" t="s">
        <v>179</v>
      </c>
      <c r="D43" s="140" t="s">
        <v>107</v>
      </c>
      <c r="E43" s="140"/>
      <c r="F43" s="107" t="s">
        <v>14</v>
      </c>
      <c r="G43" s="144"/>
      <c r="H43" s="69" t="s">
        <v>28</v>
      </c>
      <c r="I43" s="69" t="s">
        <v>27</v>
      </c>
      <c r="J43" s="107" t="s">
        <v>17</v>
      </c>
      <c r="K43" s="107" t="s">
        <v>18</v>
      </c>
      <c r="L43" s="102" t="s">
        <v>97</v>
      </c>
      <c r="M43" s="102" t="s">
        <v>98</v>
      </c>
      <c r="N43" s="102" t="s">
        <v>99</v>
      </c>
      <c r="O43" s="102" t="s">
        <v>100</v>
      </c>
      <c r="P43" s="70" t="s">
        <v>95</v>
      </c>
      <c r="Q43" s="70" t="s">
        <v>103</v>
      </c>
      <c r="R43" s="70" t="s">
        <v>102</v>
      </c>
      <c r="T43" s="103" t="s">
        <v>138</v>
      </c>
    </row>
    <row r="44" spans="1:22" ht="22.5" customHeight="1" x14ac:dyDescent="0.15">
      <c r="A44" s="6">
        <v>3</v>
      </c>
      <c r="B44" s="9" t="s">
        <v>63</v>
      </c>
      <c r="C44" s="72" t="s">
        <v>60</v>
      </c>
      <c r="D44" s="142" t="s">
        <v>197</v>
      </c>
      <c r="E44" s="142"/>
      <c r="F44" s="15">
        <v>1</v>
      </c>
      <c r="G44" s="7" t="s">
        <v>9</v>
      </c>
      <c r="H44" s="6" t="s">
        <v>158</v>
      </c>
      <c r="I44" s="21" t="s">
        <v>159</v>
      </c>
      <c r="J44" s="7" t="s">
        <v>1</v>
      </c>
      <c r="K44" s="8" t="s">
        <v>136</v>
      </c>
      <c r="L44" s="1">
        <v>2000000</v>
      </c>
      <c r="M44" s="1">
        <v>1000000</v>
      </c>
      <c r="N44" s="1"/>
      <c r="O44" s="20">
        <f>L44-(M44+N44)</f>
        <v>1000000</v>
      </c>
      <c r="P44" s="29" t="str">
        <f t="shared" ref="P44:P50" si="7">IF(OR(G44="新規",G44="追加",G44=""),"OK",(IF(AND(H44="",I44=""),"NG","OK")))</f>
        <v>OK</v>
      </c>
      <c r="Q44" s="10" t="str">
        <f t="shared" ref="Q44:Q50" si="8">IF(OR(G44="新規",G44="追加",G44=""),"OK",(IF(OR(AND(J44="",K44=""),AND(J44="",K44="□"),AND(J44="□",K44=""),AND(J44="□",K44="□")),"NG","OK")))</f>
        <v>OK</v>
      </c>
      <c r="R44" s="10" t="str">
        <f t="shared" ref="R44:R50" si="9">IF(OR(AND(C44&lt;&gt;"",D44&lt;&gt;"",F44&lt;&gt;"",G44&lt;&gt;""),(C44="")),"OK","NG")</f>
        <v>OK</v>
      </c>
      <c r="T44" s="78" t="s">
        <v>7</v>
      </c>
    </row>
    <row r="45" spans="1:22" ht="22.5" customHeight="1" x14ac:dyDescent="0.15">
      <c r="A45" s="6"/>
      <c r="B45" s="9"/>
      <c r="C45" s="72"/>
      <c r="D45" s="142"/>
      <c r="E45" s="142"/>
      <c r="F45" s="15"/>
      <c r="G45" s="7"/>
      <c r="H45" s="6"/>
      <c r="I45" s="21"/>
      <c r="J45" s="7" t="s">
        <v>1</v>
      </c>
      <c r="K45" s="8" t="s">
        <v>1</v>
      </c>
      <c r="L45" s="1"/>
      <c r="M45" s="1"/>
      <c r="N45" s="1"/>
      <c r="O45" s="20">
        <f t="shared" ref="O45:O50" si="10">L45-(M45+N45)</f>
        <v>0</v>
      </c>
      <c r="P45" s="29" t="str">
        <f t="shared" si="7"/>
        <v>OK</v>
      </c>
      <c r="Q45" s="10" t="str">
        <f t="shared" si="8"/>
        <v>OK</v>
      </c>
      <c r="R45" s="10" t="str">
        <f t="shared" si="9"/>
        <v>OK</v>
      </c>
      <c r="T45" s="79" t="s">
        <v>178</v>
      </c>
    </row>
    <row r="46" spans="1:22" ht="22.5" customHeight="1" x14ac:dyDescent="0.15">
      <c r="A46" s="6"/>
      <c r="B46" s="9"/>
      <c r="C46" s="72"/>
      <c r="D46" s="142"/>
      <c r="E46" s="142"/>
      <c r="F46" s="15"/>
      <c r="G46" s="7"/>
      <c r="H46" s="6"/>
      <c r="I46" s="21"/>
      <c r="J46" s="7" t="s">
        <v>1</v>
      </c>
      <c r="K46" s="8" t="s">
        <v>1</v>
      </c>
      <c r="L46" s="1"/>
      <c r="M46" s="1"/>
      <c r="N46" s="1"/>
      <c r="O46" s="20">
        <f t="shared" si="10"/>
        <v>0</v>
      </c>
      <c r="P46" s="29" t="str">
        <f t="shared" si="7"/>
        <v>OK</v>
      </c>
      <c r="Q46" s="10" t="str">
        <f t="shared" si="8"/>
        <v>OK</v>
      </c>
      <c r="R46" s="10" t="str">
        <f t="shared" si="9"/>
        <v>OK</v>
      </c>
      <c r="T46" s="80" t="s">
        <v>12</v>
      </c>
    </row>
    <row r="47" spans="1:22" ht="22.5" customHeight="1" x14ac:dyDescent="0.15">
      <c r="A47" s="6"/>
      <c r="B47" s="9"/>
      <c r="C47" s="72"/>
      <c r="D47" s="142"/>
      <c r="E47" s="142"/>
      <c r="F47" s="15"/>
      <c r="G47" s="7"/>
      <c r="H47" s="6"/>
      <c r="I47" s="21"/>
      <c r="J47" s="7" t="s">
        <v>1</v>
      </c>
      <c r="K47" s="8" t="s">
        <v>1</v>
      </c>
      <c r="L47" s="1"/>
      <c r="M47" s="1"/>
      <c r="N47" s="1"/>
      <c r="O47" s="20">
        <f t="shared" si="10"/>
        <v>0</v>
      </c>
      <c r="P47" s="29" t="str">
        <f t="shared" si="7"/>
        <v>OK</v>
      </c>
      <c r="Q47" s="10" t="str">
        <f t="shared" si="8"/>
        <v>OK</v>
      </c>
      <c r="R47" s="10" t="str">
        <f t="shared" si="9"/>
        <v>OK</v>
      </c>
    </row>
    <row r="48" spans="1:22" ht="22.5" customHeight="1" x14ac:dyDescent="0.15">
      <c r="A48" s="6"/>
      <c r="B48" s="9"/>
      <c r="C48" s="72"/>
      <c r="D48" s="142"/>
      <c r="E48" s="142"/>
      <c r="F48" s="16"/>
      <c r="G48" s="7"/>
      <c r="H48" s="6"/>
      <c r="I48" s="21"/>
      <c r="J48" s="7" t="s">
        <v>1</v>
      </c>
      <c r="K48" s="8" t="s">
        <v>1</v>
      </c>
      <c r="L48" s="1"/>
      <c r="M48" s="1"/>
      <c r="N48" s="1"/>
      <c r="O48" s="20">
        <f t="shared" si="10"/>
        <v>0</v>
      </c>
      <c r="P48" s="29" t="str">
        <f t="shared" si="7"/>
        <v>OK</v>
      </c>
      <c r="Q48" s="10" t="str">
        <f t="shared" si="8"/>
        <v>OK</v>
      </c>
      <c r="R48" s="10" t="str">
        <f t="shared" si="9"/>
        <v>OK</v>
      </c>
    </row>
    <row r="49" spans="1:20" ht="22.5" customHeight="1" x14ac:dyDescent="0.15">
      <c r="A49" s="6"/>
      <c r="B49" s="9"/>
      <c r="C49" s="72"/>
      <c r="D49" s="142"/>
      <c r="E49" s="142"/>
      <c r="F49" s="15"/>
      <c r="G49" s="7"/>
      <c r="H49" s="6"/>
      <c r="I49" s="21"/>
      <c r="J49" s="7" t="s">
        <v>1</v>
      </c>
      <c r="K49" s="8" t="s">
        <v>1</v>
      </c>
      <c r="L49" s="1"/>
      <c r="M49" s="1"/>
      <c r="N49" s="1"/>
      <c r="O49" s="20">
        <f t="shared" si="10"/>
        <v>0</v>
      </c>
      <c r="P49" s="29" t="str">
        <f t="shared" si="7"/>
        <v>OK</v>
      </c>
      <c r="Q49" s="10" t="str">
        <f t="shared" si="8"/>
        <v>OK</v>
      </c>
      <c r="R49" s="10" t="str">
        <f t="shared" si="9"/>
        <v>OK</v>
      </c>
    </row>
    <row r="50" spans="1:20" ht="22.5" customHeight="1" x14ac:dyDescent="0.15">
      <c r="A50" s="6"/>
      <c r="B50" s="9"/>
      <c r="C50" s="72"/>
      <c r="D50" s="142"/>
      <c r="E50" s="142"/>
      <c r="F50" s="15"/>
      <c r="G50" s="7"/>
      <c r="H50" s="6"/>
      <c r="I50" s="21"/>
      <c r="J50" s="7" t="s">
        <v>1</v>
      </c>
      <c r="K50" s="8" t="s">
        <v>1</v>
      </c>
      <c r="L50" s="1"/>
      <c r="M50" s="1"/>
      <c r="N50" s="1"/>
      <c r="O50" s="20">
        <f t="shared" si="10"/>
        <v>0</v>
      </c>
      <c r="P50" s="29" t="str">
        <f t="shared" si="7"/>
        <v>OK</v>
      </c>
      <c r="Q50" s="10" t="str">
        <f t="shared" si="8"/>
        <v>OK</v>
      </c>
      <c r="R50" s="10" t="str">
        <f t="shared" si="9"/>
        <v>OK</v>
      </c>
    </row>
    <row r="51" spans="1:20" ht="22.5" customHeight="1" x14ac:dyDescent="0.15">
      <c r="A51" s="12"/>
      <c r="B51" s="13"/>
      <c r="C51" s="14"/>
      <c r="D51" s="13"/>
      <c r="E51" s="14"/>
      <c r="F51" s="14"/>
      <c r="G51" s="13"/>
      <c r="H51" s="13"/>
      <c r="I51" s="12"/>
      <c r="J51" s="12"/>
      <c r="K51" s="107" t="s">
        <v>122</v>
      </c>
      <c r="L51" s="27">
        <f>SUM(L44:L50)</f>
        <v>2000000</v>
      </c>
      <c r="M51" s="27">
        <f t="shared" ref="M51:N51" si="11">SUM(M44:M50)</f>
        <v>1000000</v>
      </c>
      <c r="N51" s="27">
        <f t="shared" si="11"/>
        <v>0</v>
      </c>
      <c r="O51" s="27">
        <f>L51-(M51+N51)</f>
        <v>1000000</v>
      </c>
      <c r="P51" s="76"/>
      <c r="Q51" s="77"/>
      <c r="R51" s="77"/>
    </row>
    <row r="52" spans="1:20" ht="22.5" customHeight="1" x14ac:dyDescent="0.15">
      <c r="A52" s="48" t="s">
        <v>114</v>
      </c>
      <c r="B52" s="13"/>
      <c r="C52" s="14"/>
      <c r="D52" s="13"/>
      <c r="E52" s="14"/>
      <c r="F52" s="14"/>
      <c r="G52" s="13"/>
      <c r="H52" s="13"/>
      <c r="I52" s="12"/>
      <c r="J52" s="12"/>
      <c r="K52" s="12"/>
      <c r="L52" s="12"/>
      <c r="M52" s="12"/>
      <c r="N52" s="12"/>
      <c r="O52" s="12"/>
      <c r="P52" s="76"/>
      <c r="Q52" s="77"/>
      <c r="R52" s="77"/>
    </row>
    <row r="53" spans="1:20" ht="22.5" customHeight="1" x14ac:dyDescent="0.15">
      <c r="A53" s="143" t="s">
        <v>181</v>
      </c>
      <c r="B53" s="145" t="s">
        <v>65</v>
      </c>
      <c r="C53" s="140" t="s">
        <v>220</v>
      </c>
      <c r="D53" s="140"/>
      <c r="E53" s="140"/>
      <c r="F53" s="140"/>
      <c r="G53" s="145" t="s">
        <v>36</v>
      </c>
      <c r="H53" s="150" t="s">
        <v>45</v>
      </c>
      <c r="I53" s="151"/>
      <c r="J53" s="151"/>
      <c r="K53" s="152"/>
      <c r="L53" s="150" t="s">
        <v>180</v>
      </c>
      <c r="M53" s="151"/>
      <c r="N53" s="151"/>
      <c r="O53" s="152"/>
      <c r="P53" s="48" t="s">
        <v>87</v>
      </c>
      <c r="Q53" s="48" t="s">
        <v>87</v>
      </c>
      <c r="R53" s="61"/>
    </row>
    <row r="54" spans="1:20" ht="22.5" customHeight="1" x14ac:dyDescent="0.15">
      <c r="A54" s="144"/>
      <c r="B54" s="144"/>
      <c r="C54" s="107" t="s">
        <v>179</v>
      </c>
      <c r="D54" s="140" t="s">
        <v>107</v>
      </c>
      <c r="E54" s="140"/>
      <c r="F54" s="107" t="s">
        <v>14</v>
      </c>
      <c r="G54" s="144"/>
      <c r="H54" s="69" t="s">
        <v>28</v>
      </c>
      <c r="I54" s="69" t="s">
        <v>27</v>
      </c>
      <c r="J54" s="107" t="s">
        <v>17</v>
      </c>
      <c r="K54" s="107" t="s">
        <v>18</v>
      </c>
      <c r="L54" s="102" t="s">
        <v>97</v>
      </c>
      <c r="M54" s="102" t="s">
        <v>98</v>
      </c>
      <c r="N54" s="102" t="s">
        <v>99</v>
      </c>
      <c r="O54" s="102" t="s">
        <v>100</v>
      </c>
      <c r="P54" s="70" t="s">
        <v>95</v>
      </c>
      <c r="Q54" s="70" t="s">
        <v>103</v>
      </c>
      <c r="R54" s="70" t="s">
        <v>102</v>
      </c>
      <c r="T54" s="103" t="s">
        <v>138</v>
      </c>
    </row>
    <row r="55" spans="1:20" ht="22.5" customHeight="1" x14ac:dyDescent="0.15">
      <c r="A55" s="6"/>
      <c r="B55" s="9"/>
      <c r="C55" s="72"/>
      <c r="D55" s="142"/>
      <c r="E55" s="142"/>
      <c r="F55" s="15"/>
      <c r="G55" s="7"/>
      <c r="H55" s="6"/>
      <c r="I55" s="6"/>
      <c r="J55" s="7" t="s">
        <v>1</v>
      </c>
      <c r="K55" s="8" t="s">
        <v>1</v>
      </c>
      <c r="L55" s="1"/>
      <c r="M55" s="1"/>
      <c r="N55" s="1"/>
      <c r="O55" s="20">
        <f>L55-(M55+N55)</f>
        <v>0</v>
      </c>
      <c r="P55" s="29" t="str">
        <f t="shared" ref="P55:P61" si="12">IF(OR(G55="新規",G55="追加",G55=""),"OK",(IF(AND(H55="",I55=""),"NG","OK")))</f>
        <v>OK</v>
      </c>
      <c r="Q55" s="10" t="str">
        <f t="shared" ref="Q55:Q61" si="13">IF(OR(G55="新規",G55="追加",G55=""),"OK",(IF(OR(AND(J55="",K55=""),AND(J55="",K55="□"),AND(J55="□",K55=""),AND(J55="□",K55="□")),"NG","OK")))</f>
        <v>OK</v>
      </c>
      <c r="R55" s="10" t="str">
        <f>IF(OR(AND(C55&lt;&gt;"",D55&lt;&gt;"",F55&lt;&gt;"",G55&lt;&gt;""),(C55="")),"OK","NG")</f>
        <v>OK</v>
      </c>
      <c r="T55" s="78" t="s">
        <v>144</v>
      </c>
    </row>
    <row r="56" spans="1:20" ht="22.5" customHeight="1" x14ac:dyDescent="0.15">
      <c r="A56" s="6"/>
      <c r="B56" s="9"/>
      <c r="C56" s="72"/>
      <c r="D56" s="142"/>
      <c r="E56" s="142"/>
      <c r="F56" s="15"/>
      <c r="G56" s="7"/>
      <c r="H56" s="6"/>
      <c r="I56" s="6"/>
      <c r="J56" s="7" t="s">
        <v>1</v>
      </c>
      <c r="K56" s="8" t="s">
        <v>1</v>
      </c>
      <c r="L56" s="1"/>
      <c r="M56" s="1"/>
      <c r="N56" s="1"/>
      <c r="O56" s="20">
        <f t="shared" ref="O56:O61" si="14">L56-(M56+N56)</f>
        <v>0</v>
      </c>
      <c r="P56" s="29" t="str">
        <f t="shared" si="12"/>
        <v>OK</v>
      </c>
      <c r="Q56" s="10" t="str">
        <f t="shared" si="13"/>
        <v>OK</v>
      </c>
      <c r="R56" s="10" t="str">
        <f t="shared" ref="R56:R61" si="15">IF(OR(AND(C56&lt;&gt;"",D56&lt;&gt;"",F56&lt;&gt;"",G56&lt;&gt;""),(C56="")),"OK","NG")</f>
        <v>OK</v>
      </c>
      <c r="T56" s="79" t="s">
        <v>147</v>
      </c>
    </row>
    <row r="57" spans="1:20" ht="22.5" customHeight="1" x14ac:dyDescent="0.15">
      <c r="A57" s="6"/>
      <c r="B57" s="9"/>
      <c r="C57" s="72"/>
      <c r="D57" s="142"/>
      <c r="E57" s="142"/>
      <c r="F57" s="15"/>
      <c r="G57" s="7"/>
      <c r="H57" s="6"/>
      <c r="I57" s="6"/>
      <c r="J57" s="7" t="s">
        <v>1</v>
      </c>
      <c r="K57" s="8" t="s">
        <v>1</v>
      </c>
      <c r="L57" s="1"/>
      <c r="M57" s="1"/>
      <c r="N57" s="1"/>
      <c r="O57" s="20">
        <f t="shared" si="14"/>
        <v>0</v>
      </c>
      <c r="P57" s="29" t="str">
        <f t="shared" si="12"/>
        <v>OK</v>
      </c>
      <c r="Q57" s="10" t="str">
        <f t="shared" si="13"/>
        <v>OK</v>
      </c>
      <c r="R57" s="10" t="str">
        <f t="shared" si="15"/>
        <v>OK</v>
      </c>
      <c r="T57" s="81" t="s">
        <v>178</v>
      </c>
    </row>
    <row r="58" spans="1:20" ht="22.5" customHeight="1" x14ac:dyDescent="0.15">
      <c r="A58" s="6"/>
      <c r="B58" s="9"/>
      <c r="C58" s="72"/>
      <c r="D58" s="142"/>
      <c r="E58" s="142"/>
      <c r="F58" s="15"/>
      <c r="G58" s="7"/>
      <c r="H58" s="6"/>
      <c r="I58" s="6"/>
      <c r="J58" s="7" t="s">
        <v>1</v>
      </c>
      <c r="K58" s="8" t="s">
        <v>1</v>
      </c>
      <c r="L58" s="1"/>
      <c r="M58" s="1"/>
      <c r="N58" s="1"/>
      <c r="O58" s="20">
        <f t="shared" si="14"/>
        <v>0</v>
      </c>
      <c r="P58" s="29" t="str">
        <f t="shared" si="12"/>
        <v>OK</v>
      </c>
      <c r="Q58" s="10" t="str">
        <f t="shared" si="13"/>
        <v>OK</v>
      </c>
      <c r="R58" s="10" t="str">
        <f t="shared" si="15"/>
        <v>OK</v>
      </c>
      <c r="T58" s="80" t="s">
        <v>12</v>
      </c>
    </row>
    <row r="59" spans="1:20" ht="22.5" customHeight="1" x14ac:dyDescent="0.15">
      <c r="A59" s="6"/>
      <c r="B59" s="9"/>
      <c r="C59" s="72"/>
      <c r="D59" s="142"/>
      <c r="E59" s="142"/>
      <c r="F59" s="16"/>
      <c r="G59" s="7"/>
      <c r="H59" s="6"/>
      <c r="I59" s="6"/>
      <c r="J59" s="7" t="s">
        <v>1</v>
      </c>
      <c r="K59" s="8" t="s">
        <v>1</v>
      </c>
      <c r="L59" s="1"/>
      <c r="M59" s="1"/>
      <c r="N59" s="1"/>
      <c r="O59" s="20">
        <f t="shared" si="14"/>
        <v>0</v>
      </c>
      <c r="P59" s="29" t="str">
        <f t="shared" si="12"/>
        <v>OK</v>
      </c>
      <c r="Q59" s="10" t="str">
        <f t="shared" si="13"/>
        <v>OK</v>
      </c>
      <c r="R59" s="10" t="str">
        <f t="shared" si="15"/>
        <v>OK</v>
      </c>
    </row>
    <row r="60" spans="1:20" ht="22.5" customHeight="1" x14ac:dyDescent="0.15">
      <c r="A60" s="6"/>
      <c r="B60" s="9"/>
      <c r="C60" s="72"/>
      <c r="D60" s="142"/>
      <c r="E60" s="142"/>
      <c r="F60" s="15"/>
      <c r="G60" s="7"/>
      <c r="H60" s="6"/>
      <c r="I60" s="6"/>
      <c r="J60" s="7" t="s">
        <v>1</v>
      </c>
      <c r="K60" s="8" t="s">
        <v>1</v>
      </c>
      <c r="L60" s="1"/>
      <c r="M60" s="1"/>
      <c r="N60" s="1"/>
      <c r="O60" s="20">
        <f t="shared" si="14"/>
        <v>0</v>
      </c>
      <c r="P60" s="29" t="str">
        <f t="shared" si="12"/>
        <v>OK</v>
      </c>
      <c r="Q60" s="10" t="str">
        <f t="shared" si="13"/>
        <v>OK</v>
      </c>
      <c r="R60" s="10" t="str">
        <f t="shared" si="15"/>
        <v>OK</v>
      </c>
    </row>
    <row r="61" spans="1:20" ht="22.5" customHeight="1" x14ac:dyDescent="0.15">
      <c r="A61" s="6"/>
      <c r="B61" s="9"/>
      <c r="C61" s="72"/>
      <c r="D61" s="142"/>
      <c r="E61" s="142"/>
      <c r="F61" s="15"/>
      <c r="G61" s="7"/>
      <c r="H61" s="6"/>
      <c r="I61" s="6"/>
      <c r="J61" s="7" t="s">
        <v>1</v>
      </c>
      <c r="K61" s="8" t="s">
        <v>1</v>
      </c>
      <c r="L61" s="1"/>
      <c r="M61" s="1"/>
      <c r="N61" s="1"/>
      <c r="O61" s="20">
        <f t="shared" si="14"/>
        <v>0</v>
      </c>
      <c r="P61" s="29" t="str">
        <f t="shared" si="12"/>
        <v>OK</v>
      </c>
      <c r="Q61" s="10" t="str">
        <f t="shared" si="13"/>
        <v>OK</v>
      </c>
      <c r="R61" s="10" t="str">
        <f t="shared" si="15"/>
        <v>OK</v>
      </c>
    </row>
    <row r="62" spans="1:20" ht="22.5" customHeight="1" x14ac:dyDescent="0.15">
      <c r="A62" s="12"/>
      <c r="B62" s="13"/>
      <c r="C62" s="14"/>
      <c r="D62" s="13"/>
      <c r="E62" s="14"/>
      <c r="F62" s="14"/>
      <c r="G62" s="13"/>
      <c r="H62" s="13"/>
      <c r="I62" s="12"/>
      <c r="J62" s="12"/>
      <c r="K62" s="107" t="s">
        <v>122</v>
      </c>
      <c r="L62" s="27">
        <f>SUM(L55:L61)</f>
        <v>0</v>
      </c>
      <c r="M62" s="27">
        <f t="shared" ref="M62:N62" si="16">SUM(M55:M61)</f>
        <v>0</v>
      </c>
      <c r="N62" s="27">
        <f t="shared" si="16"/>
        <v>0</v>
      </c>
      <c r="O62" s="27">
        <f>L62-(M62+N62)</f>
        <v>0</v>
      </c>
      <c r="P62" s="76"/>
      <c r="Q62" s="77"/>
      <c r="R62" s="77"/>
    </row>
    <row r="63" spans="1:20" ht="22.5" customHeight="1" x14ac:dyDescent="0.15">
      <c r="A63" s="48" t="s">
        <v>115</v>
      </c>
      <c r="B63" s="13"/>
      <c r="C63" s="14"/>
      <c r="D63" s="13"/>
      <c r="E63" s="14"/>
      <c r="F63" s="14"/>
      <c r="G63" s="13"/>
      <c r="H63" s="13"/>
      <c r="I63" s="12"/>
      <c r="J63" s="12"/>
      <c r="K63" s="12"/>
      <c r="L63" s="12"/>
      <c r="M63" s="12"/>
      <c r="N63" s="12"/>
      <c r="O63" s="12"/>
      <c r="P63" s="76"/>
      <c r="Q63" s="77"/>
      <c r="R63" s="77"/>
    </row>
    <row r="64" spans="1:20" ht="22.5" customHeight="1" x14ac:dyDescent="0.15">
      <c r="A64" s="143" t="s">
        <v>181</v>
      </c>
      <c r="B64" s="145" t="s">
        <v>65</v>
      </c>
      <c r="C64" s="140" t="s">
        <v>220</v>
      </c>
      <c r="D64" s="140"/>
      <c r="E64" s="140"/>
      <c r="F64" s="140"/>
      <c r="G64" s="145" t="s">
        <v>36</v>
      </c>
      <c r="H64" s="150" t="s">
        <v>45</v>
      </c>
      <c r="I64" s="151"/>
      <c r="J64" s="151"/>
      <c r="K64" s="152"/>
      <c r="L64" s="150" t="s">
        <v>180</v>
      </c>
      <c r="M64" s="151"/>
      <c r="N64" s="151"/>
      <c r="O64" s="152"/>
      <c r="P64" s="48" t="s">
        <v>87</v>
      </c>
      <c r="Q64" s="48" t="s">
        <v>87</v>
      </c>
      <c r="R64" s="61"/>
    </row>
    <row r="65" spans="1:20" ht="22.5" customHeight="1" x14ac:dyDescent="0.15">
      <c r="A65" s="144"/>
      <c r="B65" s="144"/>
      <c r="C65" s="107" t="s">
        <v>179</v>
      </c>
      <c r="D65" s="140" t="s">
        <v>107</v>
      </c>
      <c r="E65" s="140"/>
      <c r="F65" s="107" t="s">
        <v>14</v>
      </c>
      <c r="G65" s="144"/>
      <c r="H65" s="69" t="s">
        <v>28</v>
      </c>
      <c r="I65" s="69" t="s">
        <v>27</v>
      </c>
      <c r="J65" s="107" t="s">
        <v>17</v>
      </c>
      <c r="K65" s="107" t="s">
        <v>18</v>
      </c>
      <c r="L65" s="102" t="s">
        <v>97</v>
      </c>
      <c r="M65" s="102" t="s">
        <v>98</v>
      </c>
      <c r="N65" s="102" t="s">
        <v>99</v>
      </c>
      <c r="O65" s="102" t="s">
        <v>100</v>
      </c>
      <c r="P65" s="70" t="s">
        <v>95</v>
      </c>
      <c r="Q65" s="70" t="s">
        <v>103</v>
      </c>
      <c r="R65" s="70" t="s">
        <v>102</v>
      </c>
      <c r="T65" s="82" t="s">
        <v>138</v>
      </c>
    </row>
    <row r="66" spans="1:20" ht="22.5" customHeight="1" x14ac:dyDescent="0.15">
      <c r="A66" s="6"/>
      <c r="B66" s="9"/>
      <c r="C66" s="72"/>
      <c r="D66" s="142"/>
      <c r="E66" s="142"/>
      <c r="F66" s="15"/>
      <c r="G66" s="7"/>
      <c r="H66" s="6"/>
      <c r="I66" s="6"/>
      <c r="J66" s="7" t="s">
        <v>1</v>
      </c>
      <c r="K66" s="8" t="s">
        <v>1</v>
      </c>
      <c r="L66" s="1"/>
      <c r="M66" s="1"/>
      <c r="N66" s="1"/>
      <c r="O66" s="20">
        <f>L66-(M66+N66)</f>
        <v>0</v>
      </c>
      <c r="P66" s="29" t="str">
        <f>IF(OR(G66="新規",G66="追加",G66=""),"OK",(IF(AND(H66="",I66=""),"NG","OK")))</f>
        <v>OK</v>
      </c>
      <c r="Q66" s="10" t="str">
        <f>IF(OR(G66="新規",G66="追加",G66=""),"OK",(IF(OR(AND(J66="",K66=""),AND(J66="",K66="□"),AND(J66="□",K66=""),AND(J66="□",K66="□")),"NG","OK")))</f>
        <v>OK</v>
      </c>
      <c r="R66" s="10" t="str">
        <f>IF(OR(AND(C66&lt;&gt;"",D66&lt;&gt;"",F66&lt;&gt;"",G66&lt;&gt;""),(C66="")),"OK","NG")</f>
        <v>OK</v>
      </c>
      <c r="T66" s="83" t="s">
        <v>210</v>
      </c>
    </row>
    <row r="67" spans="1:20" ht="22.5" customHeight="1" x14ac:dyDescent="0.15">
      <c r="A67" s="6"/>
      <c r="B67" s="9"/>
      <c r="C67" s="72"/>
      <c r="D67" s="142"/>
      <c r="E67" s="142"/>
      <c r="F67" s="15"/>
      <c r="G67" s="7"/>
      <c r="H67" s="6"/>
      <c r="I67" s="6"/>
      <c r="J67" s="7" t="s">
        <v>1</v>
      </c>
      <c r="K67" s="8" t="s">
        <v>1</v>
      </c>
      <c r="L67" s="1"/>
      <c r="M67" s="1"/>
      <c r="N67" s="1"/>
      <c r="O67" s="20">
        <f t="shared" ref="O67:O72" si="17">L67-(M67+N67)</f>
        <v>0</v>
      </c>
      <c r="P67" s="29" t="str">
        <f>IF(OR(G67="新規",G67="追加",G67=""),"OK",(IF(AND(H67="",I67=""),"NG","OK")))</f>
        <v>OK</v>
      </c>
      <c r="Q67" s="10" t="str">
        <f t="shared" ref="Q67:Q72" si="18">IF(OR(G67="新規",G67="追加",G67=""),"OK",(IF(OR(AND(J67="",K67=""),AND(J67="",K67="□"),AND(J67="□",K67=""),AND(J67="□",K67="□")),"NG","OK")))</f>
        <v>OK</v>
      </c>
      <c r="R67" s="10" t="str">
        <f t="shared" ref="R67:R72" si="19">IF(OR(AND(C67&lt;&gt;"",D67&lt;&gt;"",F67&lt;&gt;"",G67&lt;&gt;""),(C67="")),"OK","NG")</f>
        <v>OK</v>
      </c>
      <c r="T67" s="82" t="s">
        <v>178</v>
      </c>
    </row>
    <row r="68" spans="1:20" ht="22.5" customHeight="1" x14ac:dyDescent="0.15">
      <c r="A68" s="6"/>
      <c r="B68" s="9"/>
      <c r="C68" s="72"/>
      <c r="D68" s="142"/>
      <c r="E68" s="142"/>
      <c r="F68" s="15"/>
      <c r="G68" s="7"/>
      <c r="H68" s="6"/>
      <c r="I68" s="6"/>
      <c r="J68" s="7" t="s">
        <v>1</v>
      </c>
      <c r="K68" s="8" t="s">
        <v>1</v>
      </c>
      <c r="L68" s="1"/>
      <c r="M68" s="1"/>
      <c r="N68" s="1"/>
      <c r="O68" s="20">
        <f t="shared" si="17"/>
        <v>0</v>
      </c>
      <c r="P68" s="29" t="str">
        <f t="shared" ref="P68:P72" si="20">IF(OR(G68="新規",G68="追加",G68=""),"OK",(IF(AND(H68="",I68=""),"NG","OK")))</f>
        <v>OK</v>
      </c>
      <c r="Q68" s="10" t="str">
        <f t="shared" si="18"/>
        <v>OK</v>
      </c>
      <c r="R68" s="10" t="str">
        <f t="shared" si="19"/>
        <v>OK</v>
      </c>
      <c r="T68" s="80" t="s">
        <v>12</v>
      </c>
    </row>
    <row r="69" spans="1:20" ht="22.5" customHeight="1" x14ac:dyDescent="0.15">
      <c r="A69" s="6"/>
      <c r="B69" s="9"/>
      <c r="C69" s="72"/>
      <c r="D69" s="142"/>
      <c r="E69" s="142"/>
      <c r="F69" s="15"/>
      <c r="G69" s="7"/>
      <c r="H69" s="6"/>
      <c r="I69" s="6"/>
      <c r="J69" s="7" t="s">
        <v>1</v>
      </c>
      <c r="K69" s="8" t="s">
        <v>1</v>
      </c>
      <c r="L69" s="1"/>
      <c r="M69" s="1"/>
      <c r="N69" s="1"/>
      <c r="O69" s="20">
        <f t="shared" si="17"/>
        <v>0</v>
      </c>
      <c r="P69" s="29" t="str">
        <f t="shared" si="20"/>
        <v>OK</v>
      </c>
      <c r="Q69" s="10" t="str">
        <f t="shared" si="18"/>
        <v>OK</v>
      </c>
      <c r="R69" s="10" t="str">
        <f t="shared" si="19"/>
        <v>OK</v>
      </c>
    </row>
    <row r="70" spans="1:20" ht="22.5" customHeight="1" x14ac:dyDescent="0.15">
      <c r="A70" s="6"/>
      <c r="B70" s="9"/>
      <c r="C70" s="72"/>
      <c r="D70" s="142"/>
      <c r="E70" s="142"/>
      <c r="F70" s="16"/>
      <c r="G70" s="7"/>
      <c r="H70" s="6"/>
      <c r="I70" s="6"/>
      <c r="J70" s="7" t="s">
        <v>1</v>
      </c>
      <c r="K70" s="8" t="s">
        <v>1</v>
      </c>
      <c r="L70" s="1"/>
      <c r="M70" s="1"/>
      <c r="N70" s="1"/>
      <c r="O70" s="20">
        <f t="shared" si="17"/>
        <v>0</v>
      </c>
      <c r="P70" s="29" t="str">
        <f t="shared" si="20"/>
        <v>OK</v>
      </c>
      <c r="Q70" s="10" t="str">
        <f t="shared" si="18"/>
        <v>OK</v>
      </c>
      <c r="R70" s="10" t="str">
        <f t="shared" si="19"/>
        <v>OK</v>
      </c>
    </row>
    <row r="71" spans="1:20" ht="22.5" customHeight="1" x14ac:dyDescent="0.15">
      <c r="A71" s="6"/>
      <c r="B71" s="9"/>
      <c r="C71" s="72"/>
      <c r="D71" s="142"/>
      <c r="E71" s="142"/>
      <c r="F71" s="15"/>
      <c r="G71" s="7"/>
      <c r="H71" s="6"/>
      <c r="I71" s="6"/>
      <c r="J71" s="7" t="s">
        <v>1</v>
      </c>
      <c r="K71" s="8" t="s">
        <v>1</v>
      </c>
      <c r="L71" s="1"/>
      <c r="M71" s="1"/>
      <c r="N71" s="1"/>
      <c r="O71" s="20">
        <f t="shared" si="17"/>
        <v>0</v>
      </c>
      <c r="P71" s="29" t="str">
        <f t="shared" si="20"/>
        <v>OK</v>
      </c>
      <c r="Q71" s="10" t="str">
        <f t="shared" si="18"/>
        <v>OK</v>
      </c>
      <c r="R71" s="10" t="str">
        <f t="shared" si="19"/>
        <v>OK</v>
      </c>
    </row>
    <row r="72" spans="1:20" ht="22.5" customHeight="1" x14ac:dyDescent="0.15">
      <c r="A72" s="6"/>
      <c r="B72" s="9"/>
      <c r="C72" s="72"/>
      <c r="D72" s="142"/>
      <c r="E72" s="142"/>
      <c r="F72" s="15"/>
      <c r="G72" s="7"/>
      <c r="H72" s="6"/>
      <c r="I72" s="6"/>
      <c r="J72" s="7" t="s">
        <v>1</v>
      </c>
      <c r="K72" s="8" t="s">
        <v>1</v>
      </c>
      <c r="L72" s="1"/>
      <c r="M72" s="1"/>
      <c r="N72" s="1"/>
      <c r="O72" s="20">
        <f t="shared" si="17"/>
        <v>0</v>
      </c>
      <c r="P72" s="29" t="str">
        <f t="shared" si="20"/>
        <v>OK</v>
      </c>
      <c r="Q72" s="10" t="str">
        <f t="shared" si="18"/>
        <v>OK</v>
      </c>
      <c r="R72" s="10" t="str">
        <f t="shared" si="19"/>
        <v>OK</v>
      </c>
    </row>
    <row r="73" spans="1:20" ht="22.5" customHeight="1" x14ac:dyDescent="0.15">
      <c r="A73" s="12"/>
      <c r="B73" s="13"/>
      <c r="C73" s="14"/>
      <c r="D73" s="13"/>
      <c r="E73" s="14"/>
      <c r="F73" s="14"/>
      <c r="G73" s="13"/>
      <c r="H73" s="13"/>
      <c r="I73" s="12"/>
      <c r="J73" s="12"/>
      <c r="K73" s="107" t="s">
        <v>122</v>
      </c>
      <c r="L73" s="27">
        <f>SUM(L66:L72)</f>
        <v>0</v>
      </c>
      <c r="M73" s="27">
        <f t="shared" ref="M73:N73" si="21">SUM(M66:M72)</f>
        <v>0</v>
      </c>
      <c r="N73" s="27">
        <f t="shared" si="21"/>
        <v>0</v>
      </c>
      <c r="O73" s="27">
        <f>L73-(M73+N73)</f>
        <v>0</v>
      </c>
      <c r="P73" s="76"/>
      <c r="Q73" s="77"/>
      <c r="R73" s="77"/>
    </row>
    <row r="74" spans="1:20" ht="22.5" customHeight="1" x14ac:dyDescent="0.15">
      <c r="A74" s="48" t="s">
        <v>117</v>
      </c>
      <c r="B74" s="13"/>
      <c r="C74" s="14"/>
      <c r="D74" s="13"/>
      <c r="E74" s="14"/>
      <c r="F74" s="14"/>
      <c r="G74" s="13"/>
      <c r="H74" s="13"/>
      <c r="I74" s="12"/>
      <c r="J74" s="12"/>
      <c r="K74" s="12"/>
      <c r="L74" s="12"/>
      <c r="M74" s="12"/>
      <c r="N74" s="12"/>
      <c r="O74" s="12"/>
      <c r="P74" s="76"/>
      <c r="Q74" s="77"/>
      <c r="R74" s="77"/>
    </row>
    <row r="75" spans="1:20" ht="22.5" customHeight="1" x14ac:dyDescent="0.15">
      <c r="A75" s="143" t="s">
        <v>181</v>
      </c>
      <c r="B75" s="145" t="s">
        <v>65</v>
      </c>
      <c r="C75" s="140" t="s">
        <v>220</v>
      </c>
      <c r="D75" s="140"/>
      <c r="E75" s="140"/>
      <c r="F75" s="140"/>
      <c r="G75" s="145" t="s">
        <v>36</v>
      </c>
      <c r="H75" s="159" t="s">
        <v>45</v>
      </c>
      <c r="I75" s="160"/>
      <c r="J75" s="160"/>
      <c r="K75" s="161"/>
      <c r="L75" s="150" t="s">
        <v>180</v>
      </c>
      <c r="M75" s="151"/>
      <c r="N75" s="151"/>
      <c r="O75" s="152"/>
      <c r="P75" s="76"/>
      <c r="Q75" s="77"/>
      <c r="R75" s="61"/>
    </row>
    <row r="76" spans="1:20" ht="22.5" customHeight="1" x14ac:dyDescent="0.15">
      <c r="A76" s="144"/>
      <c r="B76" s="144"/>
      <c r="C76" s="107" t="s">
        <v>179</v>
      </c>
      <c r="D76" s="140" t="s">
        <v>107</v>
      </c>
      <c r="E76" s="140"/>
      <c r="F76" s="107" t="s">
        <v>14</v>
      </c>
      <c r="G76" s="144"/>
      <c r="H76" s="84" t="s">
        <v>28</v>
      </c>
      <c r="I76" s="84" t="s">
        <v>27</v>
      </c>
      <c r="J76" s="22" t="s">
        <v>17</v>
      </c>
      <c r="K76" s="22" t="s">
        <v>18</v>
      </c>
      <c r="L76" s="102" t="s">
        <v>97</v>
      </c>
      <c r="M76" s="102" t="s">
        <v>98</v>
      </c>
      <c r="N76" s="102" t="s">
        <v>99</v>
      </c>
      <c r="O76" s="102" t="s">
        <v>100</v>
      </c>
      <c r="P76" s="76"/>
      <c r="Q76" s="77"/>
      <c r="R76" s="70" t="s">
        <v>102</v>
      </c>
      <c r="T76" s="81" t="s">
        <v>138</v>
      </c>
    </row>
    <row r="77" spans="1:20" ht="22.5" customHeight="1" x14ac:dyDescent="0.15">
      <c r="A77" s="6"/>
      <c r="B77" s="9"/>
      <c r="C77" s="72"/>
      <c r="D77" s="142"/>
      <c r="E77" s="142"/>
      <c r="F77" s="15"/>
      <c r="G77" s="7"/>
      <c r="H77" s="22"/>
      <c r="I77" s="22"/>
      <c r="J77" s="22" t="s">
        <v>1</v>
      </c>
      <c r="K77" s="22" t="s">
        <v>1</v>
      </c>
      <c r="L77" s="1"/>
      <c r="M77" s="1"/>
      <c r="N77" s="1"/>
      <c r="O77" s="20">
        <f>L77-(M77+N77)</f>
        <v>0</v>
      </c>
      <c r="P77" s="76"/>
      <c r="Q77" s="77"/>
      <c r="R77" s="10" t="str">
        <f>IF(OR(AND(C77&lt;&gt;"",D77&lt;&gt;"",F77&lt;&gt;"",G77&lt;&gt;""),(C77="")),"OK","NG")</f>
        <v>OK</v>
      </c>
      <c r="T77" s="81" t="s">
        <v>211</v>
      </c>
    </row>
    <row r="78" spans="1:20" ht="22.5" customHeight="1" x14ac:dyDescent="0.15">
      <c r="A78" s="6"/>
      <c r="B78" s="9"/>
      <c r="C78" s="72"/>
      <c r="D78" s="142"/>
      <c r="E78" s="142"/>
      <c r="F78" s="15"/>
      <c r="G78" s="7"/>
      <c r="H78" s="22"/>
      <c r="I78" s="22"/>
      <c r="J78" s="22" t="s">
        <v>1</v>
      </c>
      <c r="K78" s="22" t="s">
        <v>1</v>
      </c>
      <c r="L78" s="1"/>
      <c r="M78" s="1"/>
      <c r="N78" s="1"/>
      <c r="O78" s="20">
        <f t="shared" ref="O78:O83" si="22">L78-(M78+N78)</f>
        <v>0</v>
      </c>
      <c r="P78" s="76"/>
      <c r="Q78" s="77"/>
      <c r="R78" s="10" t="str">
        <f t="shared" ref="R78:R83" si="23">IF(OR(AND(C78&lt;&gt;"",D78&lt;&gt;"",F78&lt;&gt;"",G78&lt;&gt;""),(C78="")),"OK","NG")</f>
        <v>OK</v>
      </c>
      <c r="T78" s="81" t="s">
        <v>148</v>
      </c>
    </row>
    <row r="79" spans="1:20" ht="22.5" customHeight="1" x14ac:dyDescent="0.15">
      <c r="A79" s="6"/>
      <c r="B79" s="9"/>
      <c r="C79" s="72"/>
      <c r="D79" s="142"/>
      <c r="E79" s="142"/>
      <c r="F79" s="15"/>
      <c r="G79" s="7"/>
      <c r="H79" s="22"/>
      <c r="I79" s="22"/>
      <c r="J79" s="22" t="s">
        <v>1</v>
      </c>
      <c r="K79" s="22" t="s">
        <v>1</v>
      </c>
      <c r="L79" s="1"/>
      <c r="M79" s="1"/>
      <c r="N79" s="1"/>
      <c r="O79" s="20">
        <f t="shared" si="22"/>
        <v>0</v>
      </c>
      <c r="P79" s="76"/>
      <c r="Q79" s="77"/>
      <c r="R79" s="10" t="str">
        <f t="shared" si="23"/>
        <v>OK</v>
      </c>
      <c r="T79" s="81" t="s">
        <v>178</v>
      </c>
    </row>
    <row r="80" spans="1:20" ht="22.5" customHeight="1" x14ac:dyDescent="0.15">
      <c r="A80" s="6"/>
      <c r="B80" s="9"/>
      <c r="C80" s="72"/>
      <c r="D80" s="142"/>
      <c r="E80" s="142"/>
      <c r="F80" s="15"/>
      <c r="G80" s="7"/>
      <c r="H80" s="22"/>
      <c r="I80" s="22"/>
      <c r="J80" s="22" t="s">
        <v>1</v>
      </c>
      <c r="K80" s="22" t="s">
        <v>1</v>
      </c>
      <c r="L80" s="1"/>
      <c r="M80" s="1"/>
      <c r="N80" s="1"/>
      <c r="O80" s="20">
        <f t="shared" si="22"/>
        <v>0</v>
      </c>
      <c r="P80" s="76"/>
      <c r="Q80" s="77"/>
      <c r="R80" s="10" t="str">
        <f>IF(OR(AND(C80&lt;&gt;"",D80&lt;&gt;"",F80&lt;&gt;"",G80&lt;&gt;""),(C80="")),"OK","NG")</f>
        <v>OK</v>
      </c>
      <c r="T80" s="81" t="s">
        <v>12</v>
      </c>
    </row>
    <row r="81" spans="1:20" ht="22.5" customHeight="1" x14ac:dyDescent="0.15">
      <c r="A81" s="6"/>
      <c r="B81" s="9"/>
      <c r="C81" s="72"/>
      <c r="D81" s="142"/>
      <c r="E81" s="142"/>
      <c r="F81" s="16"/>
      <c r="G81" s="7"/>
      <c r="H81" s="22"/>
      <c r="I81" s="22"/>
      <c r="J81" s="22" t="s">
        <v>1</v>
      </c>
      <c r="K81" s="22" t="s">
        <v>1</v>
      </c>
      <c r="L81" s="1"/>
      <c r="M81" s="1"/>
      <c r="N81" s="1"/>
      <c r="O81" s="20">
        <f t="shared" si="22"/>
        <v>0</v>
      </c>
      <c r="P81" s="76"/>
      <c r="Q81" s="77"/>
      <c r="R81" s="10" t="str">
        <f>IF(OR(AND(C81&lt;&gt;"",D81&lt;&gt;"",F81&lt;&gt;"",G81&lt;&gt;""),(C81="")),"OK","NG")</f>
        <v>OK</v>
      </c>
    </row>
    <row r="82" spans="1:20" ht="22.5" customHeight="1" x14ac:dyDescent="0.15">
      <c r="A82" s="6"/>
      <c r="B82" s="9"/>
      <c r="C82" s="72"/>
      <c r="D82" s="142"/>
      <c r="E82" s="142"/>
      <c r="F82" s="15"/>
      <c r="G82" s="7"/>
      <c r="H82" s="22"/>
      <c r="I82" s="22"/>
      <c r="J82" s="22" t="s">
        <v>1</v>
      </c>
      <c r="K82" s="22" t="s">
        <v>1</v>
      </c>
      <c r="L82" s="1"/>
      <c r="M82" s="1"/>
      <c r="N82" s="1"/>
      <c r="O82" s="20">
        <f t="shared" si="22"/>
        <v>0</v>
      </c>
      <c r="P82" s="76"/>
      <c r="Q82" s="77"/>
      <c r="R82" s="10" t="str">
        <f t="shared" si="23"/>
        <v>OK</v>
      </c>
    </row>
    <row r="83" spans="1:20" ht="22.5" customHeight="1" x14ac:dyDescent="0.15">
      <c r="A83" s="6"/>
      <c r="B83" s="9"/>
      <c r="C83" s="72"/>
      <c r="D83" s="142"/>
      <c r="E83" s="142"/>
      <c r="F83" s="15"/>
      <c r="G83" s="7"/>
      <c r="H83" s="22"/>
      <c r="I83" s="22"/>
      <c r="J83" s="22" t="s">
        <v>1</v>
      </c>
      <c r="K83" s="22" t="s">
        <v>1</v>
      </c>
      <c r="L83" s="1"/>
      <c r="M83" s="1"/>
      <c r="N83" s="1"/>
      <c r="O83" s="20">
        <f t="shared" si="22"/>
        <v>0</v>
      </c>
      <c r="P83" s="76"/>
      <c r="Q83" s="77"/>
      <c r="R83" s="10" t="str">
        <f t="shared" si="23"/>
        <v>OK</v>
      </c>
    </row>
    <row r="84" spans="1:20" ht="22.5" customHeight="1" x14ac:dyDescent="0.15">
      <c r="A84" s="12"/>
      <c r="B84" s="13"/>
      <c r="C84" s="14"/>
      <c r="D84" s="13"/>
      <c r="E84" s="14"/>
      <c r="F84" s="14"/>
      <c r="G84" s="13"/>
      <c r="H84" s="13"/>
      <c r="I84" s="12"/>
      <c r="J84" s="12"/>
      <c r="K84" s="107" t="s">
        <v>122</v>
      </c>
      <c r="L84" s="27">
        <f>SUM(L77:L83)</f>
        <v>0</v>
      </c>
      <c r="M84" s="27">
        <f t="shared" ref="M84:N84" si="24">SUM(M77:M83)</f>
        <v>0</v>
      </c>
      <c r="N84" s="27">
        <f t="shared" si="24"/>
        <v>0</v>
      </c>
      <c r="O84" s="27">
        <f>L84-(M84+N84)</f>
        <v>0</v>
      </c>
      <c r="P84" s="76"/>
      <c r="Q84" s="77"/>
      <c r="R84" s="77"/>
    </row>
    <row r="85" spans="1:20" ht="22.5" customHeight="1" x14ac:dyDescent="0.15">
      <c r="A85" s="48" t="s">
        <v>118</v>
      </c>
      <c r="B85" s="13"/>
      <c r="C85" s="14"/>
      <c r="D85" s="13"/>
      <c r="E85" s="14"/>
      <c r="F85" s="14"/>
      <c r="G85" s="13"/>
      <c r="H85" s="13"/>
      <c r="I85" s="12"/>
      <c r="K85" s="12"/>
      <c r="L85" s="12"/>
      <c r="M85" s="12"/>
      <c r="N85" s="12"/>
      <c r="O85" s="12"/>
      <c r="P85" s="76"/>
      <c r="Q85" s="77"/>
      <c r="R85" s="77"/>
    </row>
    <row r="86" spans="1:20" ht="22.5" customHeight="1" x14ac:dyDescent="0.15">
      <c r="A86" s="143" t="s">
        <v>181</v>
      </c>
      <c r="B86" s="145" t="s">
        <v>65</v>
      </c>
      <c r="C86" s="140" t="s">
        <v>220</v>
      </c>
      <c r="D86" s="140"/>
      <c r="E86" s="140"/>
      <c r="F86" s="140"/>
      <c r="G86" s="145" t="s">
        <v>36</v>
      </c>
      <c r="H86" s="150" t="s">
        <v>45</v>
      </c>
      <c r="I86" s="151"/>
      <c r="J86" s="151"/>
      <c r="K86" s="152"/>
      <c r="L86" s="150" t="s">
        <v>180</v>
      </c>
      <c r="M86" s="151"/>
      <c r="N86" s="151"/>
      <c r="O86" s="152"/>
      <c r="P86" s="48" t="s">
        <v>87</v>
      </c>
      <c r="Q86" s="48" t="s">
        <v>87</v>
      </c>
      <c r="R86" s="61"/>
      <c r="T86" s="81" t="s">
        <v>138</v>
      </c>
    </row>
    <row r="87" spans="1:20" ht="22.5" customHeight="1" x14ac:dyDescent="0.15">
      <c r="A87" s="144"/>
      <c r="B87" s="144"/>
      <c r="C87" s="107" t="s">
        <v>179</v>
      </c>
      <c r="D87" s="140" t="s">
        <v>107</v>
      </c>
      <c r="E87" s="140"/>
      <c r="F87" s="107" t="s">
        <v>14</v>
      </c>
      <c r="G87" s="144"/>
      <c r="H87" s="69" t="s">
        <v>28</v>
      </c>
      <c r="I87" s="69" t="s">
        <v>27</v>
      </c>
      <c r="J87" s="107" t="s">
        <v>17</v>
      </c>
      <c r="K87" s="107" t="s">
        <v>18</v>
      </c>
      <c r="L87" s="102" t="s">
        <v>97</v>
      </c>
      <c r="M87" s="102" t="s">
        <v>98</v>
      </c>
      <c r="N87" s="102" t="s">
        <v>99</v>
      </c>
      <c r="O87" s="102" t="s">
        <v>100</v>
      </c>
      <c r="P87" s="70" t="s">
        <v>95</v>
      </c>
      <c r="Q87" s="70" t="s">
        <v>103</v>
      </c>
      <c r="R87" s="70" t="s">
        <v>102</v>
      </c>
      <c r="T87" s="81" t="s">
        <v>144</v>
      </c>
    </row>
    <row r="88" spans="1:20" ht="22.5" customHeight="1" x14ac:dyDescent="0.15">
      <c r="A88" s="6"/>
      <c r="B88" s="9"/>
      <c r="C88" s="72"/>
      <c r="D88" s="142"/>
      <c r="E88" s="142"/>
      <c r="F88" s="15"/>
      <c r="G88" s="7"/>
      <c r="H88" s="6"/>
      <c r="I88" s="6"/>
      <c r="J88" s="7" t="s">
        <v>1</v>
      </c>
      <c r="K88" s="8" t="s">
        <v>1</v>
      </c>
      <c r="L88" s="1"/>
      <c r="M88" s="1"/>
      <c r="N88" s="1"/>
      <c r="O88" s="20">
        <f>L88-(M88+N88)</f>
        <v>0</v>
      </c>
      <c r="P88" s="29" t="str">
        <f>IF(OR(G88="新規",G88="追加",G88=""),"OK",(IF(AND(H88="",I88=""),"NG","OK")))</f>
        <v>OK</v>
      </c>
      <c r="Q88" s="10" t="str">
        <f>IF(OR(G88="新規",G88="追加",G88=""),"OK",(IF(OR(AND(J88="",K88=""),AND(J88="",K88="□"),AND(J88="□",K88=""),AND(J88="□",K88="□")),"NG","OK")))</f>
        <v>OK</v>
      </c>
      <c r="R88" s="10" t="str">
        <f>IF(OR(AND(C88&lt;&gt;"",D88&lt;&gt;"",F88&lt;&gt;"",G88&lt;&gt;""),(C88="")),"OK","NG")</f>
        <v>OK</v>
      </c>
      <c r="T88" s="81" t="s">
        <v>12</v>
      </c>
    </row>
    <row r="89" spans="1:20" ht="22.5" customHeight="1" x14ac:dyDescent="0.15">
      <c r="A89" s="6"/>
      <c r="B89" s="9"/>
      <c r="C89" s="72"/>
      <c r="D89" s="142"/>
      <c r="E89" s="142"/>
      <c r="F89" s="15"/>
      <c r="G89" s="7"/>
      <c r="H89" s="6"/>
      <c r="I89" s="6"/>
      <c r="J89" s="7" t="s">
        <v>1</v>
      </c>
      <c r="K89" s="8" t="s">
        <v>1</v>
      </c>
      <c r="L89" s="1"/>
      <c r="M89" s="1"/>
      <c r="N89" s="1"/>
      <c r="O89" s="20">
        <f t="shared" ref="O89:O94" si="25">L89-(M89+N89)</f>
        <v>0</v>
      </c>
      <c r="P89" s="29" t="str">
        <f t="shared" ref="P89:P94" si="26">IF(OR(G89="新規",G89="追加",G89=""),"OK",(IF(AND(H89="",I89=""),"NG","OK")))</f>
        <v>OK</v>
      </c>
      <c r="Q89" s="10" t="str">
        <f t="shared" ref="Q89:Q94" si="27">IF(OR(G89="新規",G89="追加",G89=""),"OK",(IF(OR(AND(J89="",K89=""),AND(J89="",K89="□"),AND(J89="□",K89=""),AND(J89="□",K89="□")),"NG","OK")))</f>
        <v>OK</v>
      </c>
      <c r="R89" s="10" t="str">
        <f t="shared" ref="R89:R94" si="28">IF(OR(AND(C89&lt;&gt;"",D89&lt;&gt;"",F89&lt;&gt;"",G89&lt;&gt;""),(C89="")),"OK","NG")</f>
        <v>OK</v>
      </c>
    </row>
    <row r="90" spans="1:20" ht="22.5" customHeight="1" x14ac:dyDescent="0.15">
      <c r="A90" s="6"/>
      <c r="B90" s="9"/>
      <c r="C90" s="72"/>
      <c r="D90" s="142"/>
      <c r="E90" s="142"/>
      <c r="F90" s="15"/>
      <c r="G90" s="7"/>
      <c r="H90" s="6"/>
      <c r="I90" s="6"/>
      <c r="J90" s="7" t="s">
        <v>1</v>
      </c>
      <c r="K90" s="8" t="s">
        <v>1</v>
      </c>
      <c r="L90" s="1"/>
      <c r="M90" s="1"/>
      <c r="N90" s="1"/>
      <c r="O90" s="20">
        <f t="shared" si="25"/>
        <v>0</v>
      </c>
      <c r="P90" s="29" t="str">
        <f t="shared" si="26"/>
        <v>OK</v>
      </c>
      <c r="Q90" s="10" t="str">
        <f t="shared" si="27"/>
        <v>OK</v>
      </c>
      <c r="R90" s="10" t="str">
        <f t="shared" si="28"/>
        <v>OK</v>
      </c>
    </row>
    <row r="91" spans="1:20" ht="22.5" customHeight="1" x14ac:dyDescent="0.15">
      <c r="A91" s="6"/>
      <c r="B91" s="9"/>
      <c r="C91" s="72"/>
      <c r="D91" s="142"/>
      <c r="E91" s="142"/>
      <c r="F91" s="15"/>
      <c r="G91" s="7"/>
      <c r="H91" s="6"/>
      <c r="I91" s="6"/>
      <c r="J91" s="7" t="s">
        <v>1</v>
      </c>
      <c r="K91" s="8" t="s">
        <v>1</v>
      </c>
      <c r="L91" s="1"/>
      <c r="M91" s="1"/>
      <c r="N91" s="1"/>
      <c r="O91" s="20">
        <f t="shared" si="25"/>
        <v>0</v>
      </c>
      <c r="P91" s="29" t="str">
        <f t="shared" si="26"/>
        <v>OK</v>
      </c>
      <c r="Q91" s="10" t="str">
        <f t="shared" si="27"/>
        <v>OK</v>
      </c>
      <c r="R91" s="10" t="str">
        <f t="shared" si="28"/>
        <v>OK</v>
      </c>
    </row>
    <row r="92" spans="1:20" ht="22.5" customHeight="1" x14ac:dyDescent="0.15">
      <c r="A92" s="6"/>
      <c r="B92" s="9"/>
      <c r="C92" s="72"/>
      <c r="D92" s="142"/>
      <c r="E92" s="142"/>
      <c r="F92" s="16"/>
      <c r="G92" s="7"/>
      <c r="H92" s="6"/>
      <c r="I92" s="6"/>
      <c r="J92" s="7" t="s">
        <v>1</v>
      </c>
      <c r="K92" s="8" t="s">
        <v>1</v>
      </c>
      <c r="L92" s="1"/>
      <c r="M92" s="1"/>
      <c r="N92" s="1"/>
      <c r="O92" s="20">
        <f t="shared" si="25"/>
        <v>0</v>
      </c>
      <c r="P92" s="29" t="str">
        <f t="shared" si="26"/>
        <v>OK</v>
      </c>
      <c r="Q92" s="10" t="str">
        <f t="shared" si="27"/>
        <v>OK</v>
      </c>
      <c r="R92" s="10" t="str">
        <f t="shared" si="28"/>
        <v>OK</v>
      </c>
    </row>
    <row r="93" spans="1:20" ht="22.5" customHeight="1" x14ac:dyDescent="0.15">
      <c r="A93" s="6"/>
      <c r="B93" s="9"/>
      <c r="C93" s="72"/>
      <c r="D93" s="142"/>
      <c r="E93" s="142"/>
      <c r="F93" s="15"/>
      <c r="G93" s="7"/>
      <c r="H93" s="6"/>
      <c r="I93" s="6"/>
      <c r="J93" s="7" t="s">
        <v>1</v>
      </c>
      <c r="K93" s="8" t="s">
        <v>1</v>
      </c>
      <c r="L93" s="1"/>
      <c r="M93" s="1"/>
      <c r="N93" s="1"/>
      <c r="O93" s="20">
        <f t="shared" si="25"/>
        <v>0</v>
      </c>
      <c r="P93" s="29" t="str">
        <f t="shared" si="26"/>
        <v>OK</v>
      </c>
      <c r="Q93" s="10" t="str">
        <f t="shared" si="27"/>
        <v>OK</v>
      </c>
      <c r="R93" s="10" t="str">
        <f t="shared" si="28"/>
        <v>OK</v>
      </c>
    </row>
    <row r="94" spans="1:20" ht="22.5" customHeight="1" x14ac:dyDescent="0.15">
      <c r="A94" s="6"/>
      <c r="B94" s="9"/>
      <c r="C94" s="72"/>
      <c r="D94" s="142"/>
      <c r="E94" s="142"/>
      <c r="F94" s="15"/>
      <c r="G94" s="7"/>
      <c r="H94" s="6"/>
      <c r="I94" s="6"/>
      <c r="J94" s="7" t="s">
        <v>1</v>
      </c>
      <c r="K94" s="8" t="s">
        <v>1</v>
      </c>
      <c r="L94" s="1"/>
      <c r="M94" s="1"/>
      <c r="N94" s="1"/>
      <c r="O94" s="20">
        <f t="shared" si="25"/>
        <v>0</v>
      </c>
      <c r="P94" s="29" t="str">
        <f t="shared" si="26"/>
        <v>OK</v>
      </c>
      <c r="Q94" s="10" t="str">
        <f t="shared" si="27"/>
        <v>OK</v>
      </c>
      <c r="R94" s="10" t="str">
        <f t="shared" si="28"/>
        <v>OK</v>
      </c>
    </row>
    <row r="95" spans="1:20" ht="22.5" customHeight="1" x14ac:dyDescent="0.15">
      <c r="A95" s="12"/>
      <c r="B95" s="13"/>
      <c r="C95" s="14"/>
      <c r="D95" s="13"/>
      <c r="E95" s="14"/>
      <c r="F95" s="14"/>
      <c r="G95" s="13"/>
      <c r="H95" s="13"/>
      <c r="I95" s="12"/>
      <c r="J95" s="12"/>
      <c r="K95" s="107" t="s">
        <v>122</v>
      </c>
      <c r="L95" s="27">
        <f>SUM(L88:L94)</f>
        <v>0</v>
      </c>
      <c r="M95" s="27">
        <f t="shared" ref="M95:N95" si="29">SUM(M88:M94)</f>
        <v>0</v>
      </c>
      <c r="N95" s="27">
        <f t="shared" si="29"/>
        <v>0</v>
      </c>
      <c r="O95" s="27">
        <f>L95-(M95+N95)</f>
        <v>0</v>
      </c>
      <c r="P95" s="76"/>
      <c r="Q95" s="77"/>
      <c r="R95" s="77"/>
    </row>
    <row r="96" spans="1:20" ht="23.1" customHeight="1" x14ac:dyDescent="0.15">
      <c r="A96" s="48" t="s">
        <v>119</v>
      </c>
      <c r="B96" s="13"/>
      <c r="C96" s="14"/>
      <c r="D96" s="13"/>
      <c r="E96" s="14"/>
      <c r="F96" s="14"/>
      <c r="G96" s="13"/>
      <c r="H96" s="13"/>
      <c r="I96" s="12"/>
      <c r="J96" s="12"/>
      <c r="K96" s="12"/>
      <c r="L96" s="12"/>
      <c r="M96" s="12"/>
      <c r="N96" s="12"/>
      <c r="O96" s="12"/>
      <c r="P96" s="76"/>
      <c r="Q96" s="77"/>
      <c r="R96" s="77"/>
    </row>
    <row r="97" spans="1:20" ht="23.1" customHeight="1" x14ac:dyDescent="0.15">
      <c r="A97" s="143" t="s">
        <v>181</v>
      </c>
      <c r="B97" s="145" t="s">
        <v>65</v>
      </c>
      <c r="C97" s="140" t="s">
        <v>220</v>
      </c>
      <c r="D97" s="140"/>
      <c r="E97" s="140"/>
      <c r="F97" s="140"/>
      <c r="G97" s="145" t="s">
        <v>36</v>
      </c>
      <c r="H97" s="150" t="s">
        <v>45</v>
      </c>
      <c r="I97" s="151"/>
      <c r="J97" s="151"/>
      <c r="K97" s="152"/>
      <c r="L97" s="150" t="s">
        <v>180</v>
      </c>
      <c r="M97" s="151"/>
      <c r="N97" s="151"/>
      <c r="O97" s="152"/>
      <c r="P97" s="48" t="s">
        <v>87</v>
      </c>
      <c r="Q97" s="48" t="s">
        <v>87</v>
      </c>
      <c r="R97" s="61"/>
    </row>
    <row r="98" spans="1:20" ht="23.1" customHeight="1" x14ac:dyDescent="0.15">
      <c r="A98" s="144"/>
      <c r="B98" s="144"/>
      <c r="C98" s="107" t="s">
        <v>179</v>
      </c>
      <c r="D98" s="140" t="s">
        <v>107</v>
      </c>
      <c r="E98" s="140"/>
      <c r="F98" s="107" t="s">
        <v>14</v>
      </c>
      <c r="G98" s="144"/>
      <c r="H98" s="69" t="s">
        <v>28</v>
      </c>
      <c r="I98" s="69" t="s">
        <v>27</v>
      </c>
      <c r="J98" s="107" t="s">
        <v>17</v>
      </c>
      <c r="K98" s="107" t="s">
        <v>18</v>
      </c>
      <c r="L98" s="102" t="s">
        <v>97</v>
      </c>
      <c r="M98" s="102" t="s">
        <v>98</v>
      </c>
      <c r="N98" s="102" t="s">
        <v>99</v>
      </c>
      <c r="O98" s="102" t="s">
        <v>100</v>
      </c>
      <c r="P98" s="70" t="s">
        <v>95</v>
      </c>
      <c r="Q98" s="70" t="s">
        <v>103</v>
      </c>
      <c r="R98" s="70" t="s">
        <v>102</v>
      </c>
      <c r="T98" s="81" t="s">
        <v>138</v>
      </c>
    </row>
    <row r="99" spans="1:20" ht="23.1" customHeight="1" x14ac:dyDescent="0.15">
      <c r="A99" s="6"/>
      <c r="B99" s="9"/>
      <c r="C99" s="72"/>
      <c r="D99" s="142"/>
      <c r="E99" s="142"/>
      <c r="F99" s="15"/>
      <c r="G99" s="7"/>
      <c r="H99" s="6"/>
      <c r="I99" s="6"/>
      <c r="J99" s="7" t="s">
        <v>1</v>
      </c>
      <c r="K99" s="8" t="s">
        <v>1</v>
      </c>
      <c r="L99" s="1"/>
      <c r="M99" s="1"/>
      <c r="N99" s="1"/>
      <c r="O99" s="20">
        <f>L99-(M99+N99)</f>
        <v>0</v>
      </c>
      <c r="P99" s="29" t="str">
        <f>IF(OR(G99="新規",G99="追加",G99=""),"OK",(IF(AND(H99="",I99=""),"NG","OK")))</f>
        <v>OK</v>
      </c>
      <c r="Q99" s="10" t="str">
        <f>IF(OR(G99="新規",G99="追加",G99=""),"OK",(IF(OR(AND(J99="",K99=""),AND(J99="",K99="□"),AND(J99="□",K99=""),AND(J99="□",K99="□")),"NG","OK")))</f>
        <v>OK</v>
      </c>
      <c r="R99" s="10" t="str">
        <f>IF(OR(AND(C99&lt;&gt;"",D99&lt;&gt;"",F99&lt;&gt;"",G99&lt;&gt;""),(C99="")),"OK","NG")</f>
        <v>OK</v>
      </c>
      <c r="T99" s="81" t="s">
        <v>146</v>
      </c>
    </row>
    <row r="100" spans="1:20" ht="23.1" customHeight="1" x14ac:dyDescent="0.15">
      <c r="A100" s="6"/>
      <c r="B100" s="9"/>
      <c r="C100" s="72"/>
      <c r="D100" s="142"/>
      <c r="E100" s="142"/>
      <c r="F100" s="15"/>
      <c r="G100" s="7"/>
      <c r="H100" s="6"/>
      <c r="I100" s="6"/>
      <c r="J100" s="7" t="s">
        <v>1</v>
      </c>
      <c r="K100" s="8" t="s">
        <v>1</v>
      </c>
      <c r="L100" s="1"/>
      <c r="M100" s="1"/>
      <c r="N100" s="1"/>
      <c r="O100" s="20">
        <f t="shared" ref="O100:O105" si="30">L100-(M100+N100)</f>
        <v>0</v>
      </c>
      <c r="P100" s="29" t="str">
        <f t="shared" ref="P100:P105" si="31">IF(OR(G100="新規",G100="追加",G100=""),"OK",(IF(AND(H100="",I100=""),"NG","OK")))</f>
        <v>OK</v>
      </c>
      <c r="Q100" s="10" t="str">
        <f t="shared" ref="Q100:Q105" si="32">IF(OR(G100="新規",G100="追加",G100=""),"OK",(IF(OR(AND(J100="",K100=""),AND(J100="",K100="□"),AND(J100="□",K100=""),AND(J100="□",K100="□")),"NG","OK")))</f>
        <v>OK</v>
      </c>
      <c r="R100" s="10" t="str">
        <f t="shared" ref="R100:R105" si="33">IF(OR(AND(C100&lt;&gt;"",D100&lt;&gt;"",F100&lt;&gt;"",G100&lt;&gt;""),(C100="")),"OK","NG")</f>
        <v>OK</v>
      </c>
      <c r="T100" s="81" t="s">
        <v>182</v>
      </c>
    </row>
    <row r="101" spans="1:20" ht="23.1" customHeight="1" x14ac:dyDescent="0.15">
      <c r="A101" s="6"/>
      <c r="B101" s="9"/>
      <c r="C101" s="72"/>
      <c r="D101" s="142"/>
      <c r="E101" s="142"/>
      <c r="F101" s="15"/>
      <c r="G101" s="7"/>
      <c r="H101" s="6"/>
      <c r="I101" s="6"/>
      <c r="J101" s="7" t="s">
        <v>1</v>
      </c>
      <c r="K101" s="8" t="s">
        <v>1</v>
      </c>
      <c r="L101" s="1"/>
      <c r="M101" s="1"/>
      <c r="N101" s="1"/>
      <c r="O101" s="20">
        <f t="shared" si="30"/>
        <v>0</v>
      </c>
      <c r="P101" s="29" t="str">
        <f t="shared" si="31"/>
        <v>OK</v>
      </c>
      <c r="Q101" s="10" t="str">
        <f t="shared" si="32"/>
        <v>OK</v>
      </c>
      <c r="R101" s="10" t="str">
        <f t="shared" si="33"/>
        <v>OK</v>
      </c>
      <c r="T101" s="81" t="s">
        <v>145</v>
      </c>
    </row>
    <row r="102" spans="1:20" ht="23.1" customHeight="1" x14ac:dyDescent="0.15">
      <c r="A102" s="6"/>
      <c r="B102" s="9"/>
      <c r="C102" s="72"/>
      <c r="D102" s="142"/>
      <c r="E102" s="142"/>
      <c r="F102" s="15"/>
      <c r="G102" s="7"/>
      <c r="H102" s="6"/>
      <c r="I102" s="6"/>
      <c r="J102" s="7" t="s">
        <v>1</v>
      </c>
      <c r="K102" s="8" t="s">
        <v>1</v>
      </c>
      <c r="L102" s="1"/>
      <c r="M102" s="1"/>
      <c r="N102" s="1"/>
      <c r="O102" s="20">
        <f t="shared" si="30"/>
        <v>0</v>
      </c>
      <c r="P102" s="29" t="str">
        <f t="shared" si="31"/>
        <v>OK</v>
      </c>
      <c r="Q102" s="10" t="str">
        <f t="shared" si="32"/>
        <v>OK</v>
      </c>
      <c r="R102" s="10" t="str">
        <f t="shared" si="33"/>
        <v>OK</v>
      </c>
      <c r="T102" s="81" t="s">
        <v>12</v>
      </c>
    </row>
    <row r="103" spans="1:20" ht="23.1" customHeight="1" x14ac:dyDescent="0.15">
      <c r="A103" s="6"/>
      <c r="B103" s="9"/>
      <c r="C103" s="72"/>
      <c r="D103" s="142"/>
      <c r="E103" s="142"/>
      <c r="F103" s="16"/>
      <c r="G103" s="7"/>
      <c r="H103" s="6"/>
      <c r="I103" s="6"/>
      <c r="J103" s="7" t="s">
        <v>1</v>
      </c>
      <c r="K103" s="8" t="s">
        <v>1</v>
      </c>
      <c r="L103" s="1"/>
      <c r="M103" s="1"/>
      <c r="N103" s="1"/>
      <c r="O103" s="20">
        <f t="shared" si="30"/>
        <v>0</v>
      </c>
      <c r="P103" s="29" t="str">
        <f t="shared" si="31"/>
        <v>OK</v>
      </c>
      <c r="Q103" s="10" t="str">
        <f t="shared" si="32"/>
        <v>OK</v>
      </c>
      <c r="R103" s="10" t="str">
        <f t="shared" si="33"/>
        <v>OK</v>
      </c>
    </row>
    <row r="104" spans="1:20" ht="23.1" customHeight="1" x14ac:dyDescent="0.15">
      <c r="A104" s="6"/>
      <c r="B104" s="9"/>
      <c r="C104" s="72"/>
      <c r="D104" s="142"/>
      <c r="E104" s="142"/>
      <c r="F104" s="15"/>
      <c r="G104" s="7"/>
      <c r="H104" s="6"/>
      <c r="I104" s="6"/>
      <c r="J104" s="7" t="s">
        <v>1</v>
      </c>
      <c r="K104" s="8" t="s">
        <v>1</v>
      </c>
      <c r="L104" s="1"/>
      <c r="M104" s="1"/>
      <c r="N104" s="1"/>
      <c r="O104" s="20">
        <f t="shared" si="30"/>
        <v>0</v>
      </c>
      <c r="P104" s="29" t="str">
        <f t="shared" si="31"/>
        <v>OK</v>
      </c>
      <c r="Q104" s="10" t="str">
        <f t="shared" si="32"/>
        <v>OK</v>
      </c>
      <c r="R104" s="10" t="str">
        <f t="shared" si="33"/>
        <v>OK</v>
      </c>
    </row>
    <row r="105" spans="1:20" ht="22.5" customHeight="1" x14ac:dyDescent="0.15">
      <c r="A105" s="6"/>
      <c r="B105" s="9"/>
      <c r="C105" s="72"/>
      <c r="D105" s="142"/>
      <c r="E105" s="142"/>
      <c r="F105" s="15"/>
      <c r="G105" s="7"/>
      <c r="H105" s="6"/>
      <c r="I105" s="6"/>
      <c r="J105" s="7" t="s">
        <v>1</v>
      </c>
      <c r="K105" s="8" t="s">
        <v>1</v>
      </c>
      <c r="L105" s="1"/>
      <c r="M105" s="1"/>
      <c r="N105" s="1"/>
      <c r="O105" s="20">
        <f t="shared" si="30"/>
        <v>0</v>
      </c>
      <c r="P105" s="29" t="str">
        <f t="shared" si="31"/>
        <v>OK</v>
      </c>
      <c r="Q105" s="10" t="str">
        <f t="shared" si="32"/>
        <v>OK</v>
      </c>
      <c r="R105" s="10" t="str">
        <f t="shared" si="33"/>
        <v>OK</v>
      </c>
    </row>
    <row r="106" spans="1:20" ht="22.5" customHeight="1" x14ac:dyDescent="0.15">
      <c r="A106" s="12"/>
      <c r="B106" s="13"/>
      <c r="C106" s="14"/>
      <c r="D106" s="13"/>
      <c r="E106" s="14"/>
      <c r="F106" s="14"/>
      <c r="G106" s="13"/>
      <c r="H106" s="13"/>
      <c r="I106" s="12"/>
      <c r="J106" s="12"/>
      <c r="K106" s="107" t="s">
        <v>122</v>
      </c>
      <c r="L106" s="27">
        <f>SUM(L99:L105)</f>
        <v>0</v>
      </c>
      <c r="M106" s="27">
        <f t="shared" ref="M106:N106" si="34">SUM(M99:M105)</f>
        <v>0</v>
      </c>
      <c r="N106" s="27">
        <f t="shared" si="34"/>
        <v>0</v>
      </c>
      <c r="O106" s="27">
        <f>L106-(M106+N106)</f>
        <v>0</v>
      </c>
      <c r="P106" s="76"/>
      <c r="Q106" s="77"/>
      <c r="R106" s="77"/>
    </row>
    <row r="107" spans="1:20" ht="22.5" customHeight="1" x14ac:dyDescent="0.15">
      <c r="A107" s="48" t="s">
        <v>121</v>
      </c>
      <c r="B107" s="13"/>
      <c r="C107" s="14"/>
      <c r="D107" s="13"/>
      <c r="E107" s="14"/>
      <c r="F107" s="14"/>
      <c r="G107" s="13"/>
      <c r="H107" s="13"/>
      <c r="I107" s="12"/>
      <c r="J107" s="12"/>
      <c r="K107" s="12"/>
      <c r="L107" s="12"/>
      <c r="M107" s="12"/>
      <c r="N107" s="12"/>
      <c r="O107" s="12"/>
      <c r="P107" s="76"/>
      <c r="Q107" s="77"/>
      <c r="R107" s="77"/>
    </row>
    <row r="108" spans="1:20" ht="22.5" customHeight="1" x14ac:dyDescent="0.15">
      <c r="A108" s="143" t="s">
        <v>181</v>
      </c>
      <c r="B108" s="145" t="s">
        <v>65</v>
      </c>
      <c r="C108" s="140" t="s">
        <v>220</v>
      </c>
      <c r="D108" s="140"/>
      <c r="E108" s="140"/>
      <c r="F108" s="140"/>
      <c r="G108" s="145" t="s">
        <v>36</v>
      </c>
      <c r="H108" s="150" t="s">
        <v>45</v>
      </c>
      <c r="I108" s="151"/>
      <c r="J108" s="151"/>
      <c r="K108" s="152"/>
      <c r="L108" s="150" t="s">
        <v>180</v>
      </c>
      <c r="M108" s="151"/>
      <c r="N108" s="151"/>
      <c r="O108" s="152"/>
      <c r="P108" s="48" t="s">
        <v>87</v>
      </c>
      <c r="Q108" s="48" t="s">
        <v>87</v>
      </c>
      <c r="R108" s="61"/>
    </row>
    <row r="109" spans="1:20" ht="22.5" customHeight="1" x14ac:dyDescent="0.15">
      <c r="A109" s="144"/>
      <c r="B109" s="144"/>
      <c r="C109" s="107" t="s">
        <v>179</v>
      </c>
      <c r="D109" s="140" t="s">
        <v>107</v>
      </c>
      <c r="E109" s="140"/>
      <c r="F109" s="107" t="s">
        <v>14</v>
      </c>
      <c r="G109" s="144"/>
      <c r="H109" s="69" t="s">
        <v>28</v>
      </c>
      <c r="I109" s="69" t="s">
        <v>27</v>
      </c>
      <c r="J109" s="107" t="s">
        <v>17</v>
      </c>
      <c r="K109" s="107" t="s">
        <v>18</v>
      </c>
      <c r="L109" s="102" t="s">
        <v>97</v>
      </c>
      <c r="M109" s="102" t="s">
        <v>98</v>
      </c>
      <c r="N109" s="102" t="s">
        <v>99</v>
      </c>
      <c r="O109" s="102" t="s">
        <v>100</v>
      </c>
      <c r="P109" s="70" t="s">
        <v>95</v>
      </c>
      <c r="Q109" s="70" t="s">
        <v>103</v>
      </c>
      <c r="R109" s="70" t="s">
        <v>102</v>
      </c>
      <c r="T109" s="81" t="s">
        <v>138</v>
      </c>
    </row>
    <row r="110" spans="1:20" ht="22.5" customHeight="1" x14ac:dyDescent="0.15">
      <c r="A110" s="6">
        <v>2</v>
      </c>
      <c r="B110" s="9" t="s">
        <v>63</v>
      </c>
      <c r="C110" s="72" t="s">
        <v>149</v>
      </c>
      <c r="D110" s="142" t="s">
        <v>208</v>
      </c>
      <c r="E110" s="142"/>
      <c r="F110" s="15">
        <v>1</v>
      </c>
      <c r="G110" s="7" t="s">
        <v>8</v>
      </c>
      <c r="H110" s="6"/>
      <c r="I110" s="6"/>
      <c r="J110" s="7" t="s">
        <v>1</v>
      </c>
      <c r="K110" s="8" t="s">
        <v>1</v>
      </c>
      <c r="L110" s="1">
        <v>2000000</v>
      </c>
      <c r="M110" s="1">
        <v>1000000</v>
      </c>
      <c r="N110" s="1"/>
      <c r="O110" s="20">
        <f>L110-(M110+N110)</f>
        <v>1000000</v>
      </c>
      <c r="P110" s="29" t="str">
        <f>IF(OR(G110="新規",G110="追加",G110=""),"OK",(IF(AND(H110="",I110=""),"NG","OK")))</f>
        <v>OK</v>
      </c>
      <c r="Q110" s="10" t="str">
        <f>IF(OR(G110="新規",G110="追加",G110=""),"OK",(IF(OR(AND(J110="",K110=""),AND(J110="",K110="□"),AND(J110="□",K110=""),AND(J110="□",K110="□")),"NG","OK")))</f>
        <v>OK</v>
      </c>
      <c r="R110" s="10" t="str">
        <f>IF(OR(AND(C110&lt;&gt;"",D110&lt;&gt;"",F110&lt;&gt;"",G110&lt;&gt;""),(C110="")),"OK","NG")</f>
        <v>OK</v>
      </c>
      <c r="T110" s="81" t="s">
        <v>149</v>
      </c>
    </row>
    <row r="111" spans="1:20" ht="22.5" customHeight="1" x14ac:dyDescent="0.15">
      <c r="A111" s="6"/>
      <c r="B111" s="9"/>
      <c r="C111" s="72"/>
      <c r="D111" s="142"/>
      <c r="E111" s="142"/>
      <c r="F111" s="15"/>
      <c r="G111" s="7"/>
      <c r="H111" s="6"/>
      <c r="I111" s="6"/>
      <c r="J111" s="7" t="s">
        <v>1</v>
      </c>
      <c r="K111" s="8" t="s">
        <v>1</v>
      </c>
      <c r="L111" s="1"/>
      <c r="M111" s="1"/>
      <c r="N111" s="1"/>
      <c r="O111" s="20">
        <f t="shared" ref="O111:O116" si="35">L111-(M111+N111)</f>
        <v>0</v>
      </c>
      <c r="P111" s="29" t="str">
        <f t="shared" ref="P111:P116" si="36">IF(OR(G111="新規",G111="追加",G111=""),"OK",(IF(AND(H111="",I111=""),"NG","OK")))</f>
        <v>OK</v>
      </c>
      <c r="Q111" s="10" t="str">
        <f t="shared" ref="Q111:Q116" si="37">IF(OR(G111="新規",G111="追加",G111=""),"OK",(IF(OR(AND(J111="",K111=""),AND(J111="",K111="□"),AND(J111="□",K111=""),AND(J111="□",K111="□")),"NG","OK")))</f>
        <v>OK</v>
      </c>
      <c r="R111" s="10" t="str">
        <f t="shared" ref="R111:R116" si="38">IF(OR(AND(C111&lt;&gt;"",D111&lt;&gt;"",F111&lt;&gt;"",G111&lt;&gt;""),(C111="")),"OK","NG")</f>
        <v>OK</v>
      </c>
      <c r="T111" s="81" t="s">
        <v>12</v>
      </c>
    </row>
    <row r="112" spans="1:20" ht="22.5" customHeight="1" x14ac:dyDescent="0.15">
      <c r="A112" s="6"/>
      <c r="B112" s="9"/>
      <c r="C112" s="72"/>
      <c r="D112" s="142"/>
      <c r="E112" s="142"/>
      <c r="F112" s="15"/>
      <c r="G112" s="7"/>
      <c r="H112" s="6"/>
      <c r="I112" s="6"/>
      <c r="J112" s="7" t="s">
        <v>1</v>
      </c>
      <c r="K112" s="8" t="s">
        <v>1</v>
      </c>
      <c r="L112" s="1"/>
      <c r="M112" s="1"/>
      <c r="N112" s="1"/>
      <c r="O112" s="20">
        <f t="shared" si="35"/>
        <v>0</v>
      </c>
      <c r="P112" s="29" t="str">
        <f t="shared" si="36"/>
        <v>OK</v>
      </c>
      <c r="Q112" s="10" t="str">
        <f t="shared" si="37"/>
        <v>OK</v>
      </c>
      <c r="R112" s="10" t="str">
        <f t="shared" si="38"/>
        <v>OK</v>
      </c>
    </row>
    <row r="113" spans="1:23" ht="22.5" customHeight="1" x14ac:dyDescent="0.15">
      <c r="A113" s="6"/>
      <c r="B113" s="9"/>
      <c r="C113" s="72"/>
      <c r="D113" s="142"/>
      <c r="E113" s="142"/>
      <c r="F113" s="15"/>
      <c r="G113" s="7"/>
      <c r="H113" s="6"/>
      <c r="I113" s="6"/>
      <c r="J113" s="7" t="s">
        <v>1</v>
      </c>
      <c r="K113" s="8" t="s">
        <v>1</v>
      </c>
      <c r="L113" s="1"/>
      <c r="M113" s="1"/>
      <c r="N113" s="1"/>
      <c r="O113" s="20">
        <f t="shared" si="35"/>
        <v>0</v>
      </c>
      <c r="P113" s="29" t="str">
        <f t="shared" si="36"/>
        <v>OK</v>
      </c>
      <c r="Q113" s="10" t="str">
        <f t="shared" si="37"/>
        <v>OK</v>
      </c>
      <c r="R113" s="10" t="str">
        <f t="shared" si="38"/>
        <v>OK</v>
      </c>
    </row>
    <row r="114" spans="1:23" ht="22.5" customHeight="1" x14ac:dyDescent="0.15">
      <c r="A114" s="6"/>
      <c r="B114" s="9"/>
      <c r="C114" s="72"/>
      <c r="D114" s="142"/>
      <c r="E114" s="142"/>
      <c r="F114" s="16"/>
      <c r="G114" s="7"/>
      <c r="H114" s="6"/>
      <c r="I114" s="6"/>
      <c r="J114" s="7" t="s">
        <v>1</v>
      </c>
      <c r="K114" s="8" t="s">
        <v>1</v>
      </c>
      <c r="L114" s="1"/>
      <c r="M114" s="1"/>
      <c r="N114" s="1"/>
      <c r="O114" s="20">
        <f t="shared" si="35"/>
        <v>0</v>
      </c>
      <c r="P114" s="29" t="str">
        <f t="shared" si="36"/>
        <v>OK</v>
      </c>
      <c r="Q114" s="10" t="str">
        <f t="shared" si="37"/>
        <v>OK</v>
      </c>
      <c r="R114" s="10" t="str">
        <f t="shared" si="38"/>
        <v>OK</v>
      </c>
    </row>
    <row r="115" spans="1:23" ht="22.5" customHeight="1" x14ac:dyDescent="0.15">
      <c r="A115" s="6"/>
      <c r="B115" s="9"/>
      <c r="C115" s="72"/>
      <c r="D115" s="142"/>
      <c r="E115" s="142"/>
      <c r="F115" s="15"/>
      <c r="G115" s="7"/>
      <c r="H115" s="6"/>
      <c r="I115" s="6"/>
      <c r="J115" s="7" t="s">
        <v>1</v>
      </c>
      <c r="K115" s="8" t="s">
        <v>1</v>
      </c>
      <c r="L115" s="1"/>
      <c r="M115" s="1"/>
      <c r="N115" s="1"/>
      <c r="O115" s="20">
        <f t="shared" si="35"/>
        <v>0</v>
      </c>
      <c r="P115" s="29" t="str">
        <f t="shared" si="36"/>
        <v>OK</v>
      </c>
      <c r="Q115" s="10" t="str">
        <f t="shared" si="37"/>
        <v>OK</v>
      </c>
      <c r="R115" s="10" t="str">
        <f t="shared" si="38"/>
        <v>OK</v>
      </c>
    </row>
    <row r="116" spans="1:23" ht="22.5" customHeight="1" x14ac:dyDescent="0.15">
      <c r="A116" s="6"/>
      <c r="B116" s="9"/>
      <c r="C116" s="72"/>
      <c r="D116" s="142"/>
      <c r="E116" s="142"/>
      <c r="F116" s="15"/>
      <c r="G116" s="7"/>
      <c r="H116" s="6"/>
      <c r="I116" s="6"/>
      <c r="J116" s="7" t="s">
        <v>1</v>
      </c>
      <c r="K116" s="8" t="s">
        <v>1</v>
      </c>
      <c r="L116" s="1"/>
      <c r="M116" s="1"/>
      <c r="N116" s="1"/>
      <c r="O116" s="20">
        <f t="shared" si="35"/>
        <v>0</v>
      </c>
      <c r="P116" s="29" t="str">
        <f t="shared" si="36"/>
        <v>OK</v>
      </c>
      <c r="Q116" s="10" t="str">
        <f t="shared" si="37"/>
        <v>OK</v>
      </c>
      <c r="R116" s="10" t="str">
        <f t="shared" si="38"/>
        <v>OK</v>
      </c>
    </row>
    <row r="117" spans="1:23" ht="22.5" customHeight="1" x14ac:dyDescent="0.15">
      <c r="A117" s="12"/>
      <c r="B117" s="13"/>
      <c r="C117" s="14"/>
      <c r="D117" s="13"/>
      <c r="E117" s="14"/>
      <c r="F117" s="14"/>
      <c r="G117" s="13"/>
      <c r="H117" s="13"/>
      <c r="I117" s="12"/>
      <c r="J117" s="12"/>
      <c r="K117" s="107" t="s">
        <v>122</v>
      </c>
      <c r="L117" s="27">
        <f>SUM(L110:L116)</f>
        <v>2000000</v>
      </c>
      <c r="M117" s="27">
        <f t="shared" ref="M117:N117" si="39">SUM(M110:M116)</f>
        <v>1000000</v>
      </c>
      <c r="N117" s="27">
        <f t="shared" si="39"/>
        <v>0</v>
      </c>
      <c r="O117" s="27">
        <f>L117-(M117+N117)</f>
        <v>1000000</v>
      </c>
      <c r="P117" s="76"/>
      <c r="Q117" s="77"/>
      <c r="R117" s="77"/>
    </row>
    <row r="118" spans="1:23" ht="13.5" x14ac:dyDescent="0.15">
      <c r="F118" s="85"/>
    </row>
    <row r="119" spans="1:23" s="61" customFormat="1" ht="13.5" x14ac:dyDescent="0.15">
      <c r="A119" s="119" t="s">
        <v>124</v>
      </c>
      <c r="B119" s="120"/>
      <c r="C119" s="102" t="s">
        <v>123</v>
      </c>
      <c r="D119" s="102" t="s">
        <v>98</v>
      </c>
      <c r="E119" s="102" t="s">
        <v>99</v>
      </c>
      <c r="F119" s="102" t="s">
        <v>100</v>
      </c>
      <c r="G119" s="102" t="s">
        <v>150</v>
      </c>
      <c r="H119" s="119" t="s">
        <v>16</v>
      </c>
      <c r="I119" s="121"/>
      <c r="J119" s="115" t="s">
        <v>172</v>
      </c>
      <c r="K119" s="115"/>
      <c r="L119" s="115"/>
      <c r="M119" s="115"/>
      <c r="P119" s="87" t="s">
        <v>162</v>
      </c>
      <c r="Q119" s="88" t="s">
        <v>67</v>
      </c>
      <c r="R119" s="88" t="s">
        <v>79</v>
      </c>
    </row>
    <row r="120" spans="1:23" ht="22.5" customHeight="1" x14ac:dyDescent="0.15">
      <c r="A120" s="157" t="s">
        <v>187</v>
      </c>
      <c r="B120" s="158"/>
      <c r="C120" s="165">
        <f>L40</f>
        <v>800000</v>
      </c>
      <c r="D120" s="165">
        <f t="shared" ref="D120:F120" si="40">M40</f>
        <v>400000</v>
      </c>
      <c r="E120" s="165">
        <f t="shared" si="40"/>
        <v>0</v>
      </c>
      <c r="F120" s="165">
        <f t="shared" si="40"/>
        <v>400000</v>
      </c>
      <c r="G120" s="166">
        <f>SUM(D120:D122)</f>
        <v>1400000</v>
      </c>
      <c r="H120" s="131"/>
      <c r="I120" s="132"/>
      <c r="J120" s="141" t="s">
        <v>173</v>
      </c>
      <c r="K120" s="141"/>
      <c r="L120" s="141"/>
      <c r="M120" s="141"/>
      <c r="N120" s="89"/>
      <c r="O120" s="89"/>
      <c r="P120" s="29" t="str">
        <f>IF(G120&lt;=2500000,"OK","NG")</f>
        <v>OK</v>
      </c>
      <c r="Q120" s="10" t="str">
        <f t="shared" ref="Q120:Q126" si="41">IF(D120&lt;=C120/2,"OK","NG")</f>
        <v>OK</v>
      </c>
      <c r="R120" s="10" t="str">
        <f t="shared" ref="R120:R126" si="42">IF(C120=D120+E120+F120,"OK","NG")</f>
        <v>OK</v>
      </c>
      <c r="S120" s="90"/>
      <c r="T120" s="70"/>
      <c r="U120" s="70"/>
      <c r="V120" s="70"/>
      <c r="W120" s="70"/>
    </row>
    <row r="121" spans="1:23" ht="22.5" customHeight="1" x14ac:dyDescent="0.15">
      <c r="A121" s="135" t="s">
        <v>188</v>
      </c>
      <c r="B121" s="136"/>
      <c r="C121" s="165">
        <f>L51</f>
        <v>2000000</v>
      </c>
      <c r="D121" s="165">
        <f t="shared" ref="D121:F121" si="43">M51</f>
        <v>1000000</v>
      </c>
      <c r="E121" s="165">
        <f t="shared" si="43"/>
        <v>0</v>
      </c>
      <c r="F121" s="165">
        <f t="shared" si="43"/>
        <v>1000000</v>
      </c>
      <c r="G121" s="167"/>
      <c r="H121" s="131"/>
      <c r="I121" s="132"/>
      <c r="J121" s="141"/>
      <c r="K121" s="141"/>
      <c r="L121" s="141"/>
      <c r="M121" s="141"/>
      <c r="N121" s="89"/>
      <c r="O121" s="89"/>
      <c r="P121" s="73" t="s">
        <v>137</v>
      </c>
      <c r="Q121" s="10" t="str">
        <f t="shared" si="41"/>
        <v>OK</v>
      </c>
      <c r="R121" s="10" t="str">
        <f t="shared" si="42"/>
        <v>OK</v>
      </c>
      <c r="S121" s="36"/>
    </row>
    <row r="122" spans="1:23" ht="22.5" customHeight="1" x14ac:dyDescent="0.15">
      <c r="A122" s="135" t="s">
        <v>189</v>
      </c>
      <c r="B122" s="136"/>
      <c r="C122" s="165">
        <f>L62</f>
        <v>0</v>
      </c>
      <c r="D122" s="165">
        <f t="shared" ref="D122:F122" si="44">M62</f>
        <v>0</v>
      </c>
      <c r="E122" s="165">
        <f t="shared" si="44"/>
        <v>0</v>
      </c>
      <c r="F122" s="165">
        <f t="shared" si="44"/>
        <v>0</v>
      </c>
      <c r="G122" s="168"/>
      <c r="H122" s="109"/>
      <c r="I122" s="110"/>
      <c r="J122" s="141"/>
      <c r="K122" s="141"/>
      <c r="L122" s="141"/>
      <c r="M122" s="141"/>
      <c r="N122" s="89"/>
      <c r="O122" s="89"/>
      <c r="P122" s="73" t="s">
        <v>137</v>
      </c>
      <c r="Q122" s="10" t="str">
        <f t="shared" si="41"/>
        <v>OK</v>
      </c>
      <c r="R122" s="10" t="str">
        <f t="shared" si="42"/>
        <v>OK</v>
      </c>
      <c r="S122" s="36"/>
    </row>
    <row r="123" spans="1:23" ht="22.5" customHeight="1" x14ac:dyDescent="0.15">
      <c r="A123" s="135" t="s">
        <v>190</v>
      </c>
      <c r="B123" s="136"/>
      <c r="C123" s="165">
        <f>L73</f>
        <v>0</v>
      </c>
      <c r="D123" s="165">
        <f t="shared" ref="D123:F123" si="45">M73</f>
        <v>0</v>
      </c>
      <c r="E123" s="165">
        <f t="shared" si="45"/>
        <v>0</v>
      </c>
      <c r="F123" s="165">
        <f t="shared" si="45"/>
        <v>0</v>
      </c>
      <c r="G123" s="165">
        <f>D123</f>
        <v>0</v>
      </c>
      <c r="H123" s="109"/>
      <c r="I123" s="110"/>
      <c r="J123" s="140" t="s">
        <v>174</v>
      </c>
      <c r="K123" s="140"/>
      <c r="L123" s="140"/>
      <c r="M123" s="140"/>
      <c r="N123" s="89"/>
      <c r="O123" s="89"/>
      <c r="P123" s="29" t="str">
        <f>IF(G123&lt;=2500000,"OK","NG")</f>
        <v>OK</v>
      </c>
      <c r="Q123" s="10" t="str">
        <f t="shared" si="41"/>
        <v>OK</v>
      </c>
      <c r="R123" s="10" t="str">
        <f t="shared" si="42"/>
        <v>OK</v>
      </c>
      <c r="S123" s="36"/>
    </row>
    <row r="124" spans="1:23" ht="22.5" customHeight="1" x14ac:dyDescent="0.15">
      <c r="A124" s="135" t="s">
        <v>116</v>
      </c>
      <c r="B124" s="136"/>
      <c r="C124" s="165">
        <f>L84</f>
        <v>0</v>
      </c>
      <c r="D124" s="165">
        <f t="shared" ref="D124:F124" si="46">M84</f>
        <v>0</v>
      </c>
      <c r="E124" s="165">
        <f t="shared" si="46"/>
        <v>0</v>
      </c>
      <c r="F124" s="165">
        <f t="shared" si="46"/>
        <v>0</v>
      </c>
      <c r="G124" s="165">
        <f>D124</f>
        <v>0</v>
      </c>
      <c r="H124" s="109"/>
      <c r="I124" s="110"/>
      <c r="J124" s="140" t="s">
        <v>175</v>
      </c>
      <c r="K124" s="140"/>
      <c r="L124" s="140"/>
      <c r="M124" s="140"/>
      <c r="N124" s="89"/>
      <c r="O124" s="89"/>
      <c r="P124" s="29" t="str">
        <f>IF(G124&lt;=5000000,"OK","NG")</f>
        <v>OK</v>
      </c>
      <c r="Q124" s="10" t="str">
        <f t="shared" si="41"/>
        <v>OK</v>
      </c>
      <c r="R124" s="10" t="str">
        <f t="shared" si="42"/>
        <v>OK</v>
      </c>
      <c r="S124" s="36"/>
    </row>
    <row r="125" spans="1:23" ht="22.5" customHeight="1" x14ac:dyDescent="0.15">
      <c r="A125" s="135" t="s">
        <v>191</v>
      </c>
      <c r="B125" s="136"/>
      <c r="C125" s="165">
        <f>L95</f>
        <v>0</v>
      </c>
      <c r="D125" s="165">
        <f t="shared" ref="D125:F125" si="47">M95</f>
        <v>0</v>
      </c>
      <c r="E125" s="165">
        <f t="shared" si="47"/>
        <v>0</v>
      </c>
      <c r="F125" s="165">
        <f t="shared" si="47"/>
        <v>0</v>
      </c>
      <c r="G125" s="169">
        <f>SUM(D125:D126)</f>
        <v>0</v>
      </c>
      <c r="H125" s="109"/>
      <c r="I125" s="110"/>
      <c r="J125" s="141" t="s">
        <v>176</v>
      </c>
      <c r="K125" s="141"/>
      <c r="L125" s="141"/>
      <c r="M125" s="141"/>
      <c r="N125" s="89"/>
      <c r="O125" s="89"/>
      <c r="P125" s="29" t="str">
        <f>IF(G125&lt;=2500000,"OK","NG")</f>
        <v>OK</v>
      </c>
      <c r="Q125" s="10" t="str">
        <f t="shared" si="41"/>
        <v>OK</v>
      </c>
      <c r="R125" s="10" t="str">
        <f t="shared" si="42"/>
        <v>OK</v>
      </c>
      <c r="S125" s="36"/>
    </row>
    <row r="126" spans="1:23" ht="22.5" customHeight="1" x14ac:dyDescent="0.15">
      <c r="A126" s="135" t="s">
        <v>192</v>
      </c>
      <c r="B126" s="136"/>
      <c r="C126" s="165">
        <f>L106</f>
        <v>0</v>
      </c>
      <c r="D126" s="165">
        <f t="shared" ref="D126:F126" si="48">M106</f>
        <v>0</v>
      </c>
      <c r="E126" s="165">
        <f t="shared" si="48"/>
        <v>0</v>
      </c>
      <c r="F126" s="165">
        <f t="shared" si="48"/>
        <v>0</v>
      </c>
      <c r="G126" s="170"/>
      <c r="H126" s="109"/>
      <c r="I126" s="110"/>
      <c r="J126" s="141"/>
      <c r="K126" s="141"/>
      <c r="L126" s="141"/>
      <c r="M126" s="141"/>
      <c r="N126" s="89"/>
      <c r="O126" s="89"/>
      <c r="P126" s="73" t="s">
        <v>137</v>
      </c>
      <c r="Q126" s="10" t="str">
        <f t="shared" si="41"/>
        <v>OK</v>
      </c>
      <c r="R126" s="10" t="str">
        <f t="shared" si="42"/>
        <v>OK</v>
      </c>
      <c r="S126" s="36"/>
    </row>
    <row r="127" spans="1:23" ht="22.5" customHeight="1" x14ac:dyDescent="0.15">
      <c r="A127" s="135" t="s">
        <v>120</v>
      </c>
      <c r="B127" s="136"/>
      <c r="C127" s="165">
        <f>L117</f>
        <v>2000000</v>
      </c>
      <c r="D127" s="165">
        <f t="shared" ref="D127:F127" si="49">M117</f>
        <v>1000000</v>
      </c>
      <c r="E127" s="165">
        <f t="shared" si="49"/>
        <v>0</v>
      </c>
      <c r="F127" s="165">
        <f t="shared" si="49"/>
        <v>1000000</v>
      </c>
      <c r="G127" s="165">
        <f>D127</f>
        <v>1000000</v>
      </c>
      <c r="H127" s="131"/>
      <c r="I127" s="132"/>
      <c r="J127" s="140" t="s">
        <v>221</v>
      </c>
      <c r="K127" s="140"/>
      <c r="L127" s="140"/>
      <c r="M127" s="140"/>
      <c r="N127" s="89"/>
      <c r="O127" s="89"/>
      <c r="P127" s="29" t="str">
        <f>IF(G127&lt;=2500000,"OK","NG")</f>
        <v>OK</v>
      </c>
      <c r="Q127" s="10" t="str">
        <f>IF(D127&lt;=C127/2,"OK","NG")</f>
        <v>OK</v>
      </c>
      <c r="R127" s="10" t="str">
        <f>IF(C127=D127+E127+F127,"OK","NG")</f>
        <v>OK</v>
      </c>
      <c r="S127" s="36"/>
    </row>
    <row r="128" spans="1:23" ht="22.5" customHeight="1" x14ac:dyDescent="0.15">
      <c r="A128" s="137" t="s">
        <v>13</v>
      </c>
      <c r="B128" s="138"/>
      <c r="C128" s="165">
        <f>SUM(C120:C127)</f>
        <v>4800000</v>
      </c>
      <c r="D128" s="165">
        <f>SUM(D120:D127)</f>
        <v>2400000</v>
      </c>
      <c r="E128" s="165">
        <f t="shared" ref="E128:F128" si="50">SUM(E120:E127)</f>
        <v>0</v>
      </c>
      <c r="F128" s="165">
        <f t="shared" si="50"/>
        <v>2400000</v>
      </c>
      <c r="G128" s="165">
        <f>D128</f>
        <v>2400000</v>
      </c>
      <c r="H128" s="131"/>
      <c r="I128" s="132"/>
      <c r="J128" s="139" t="s">
        <v>177</v>
      </c>
      <c r="K128" s="139"/>
      <c r="L128" s="139"/>
      <c r="M128" s="139"/>
      <c r="N128" s="89"/>
      <c r="P128" s="29" t="str">
        <f>IF(OR(C128=0,AND(G128&gt;=150000,G128&lt;=10000000)),"OK","NG")</f>
        <v>OK</v>
      </c>
      <c r="Q128" s="10" t="str">
        <f>IF(D128&lt;=C128/2,"OK","NG")</f>
        <v>OK</v>
      </c>
      <c r="R128" s="10" t="str">
        <f>IF(C128=D128+E128+F128,"OK","NG")</f>
        <v>OK</v>
      </c>
    </row>
    <row r="129" spans="1:16" ht="13.5" x14ac:dyDescent="0.15"/>
    <row r="130" spans="1:16" ht="22.5" customHeight="1" x14ac:dyDescent="0.15">
      <c r="A130" s="48" t="s">
        <v>160</v>
      </c>
    </row>
    <row r="131" spans="1:16" ht="15" customHeight="1" x14ac:dyDescent="0.15">
      <c r="A131" s="116" t="s">
        <v>169</v>
      </c>
      <c r="B131" s="116"/>
      <c r="C131" s="116"/>
      <c r="D131" s="116"/>
      <c r="E131" s="116"/>
      <c r="F131" s="116"/>
      <c r="G131" s="116"/>
      <c r="H131" s="116"/>
      <c r="I131" s="116"/>
      <c r="J131" s="116"/>
      <c r="K131" s="104" t="s">
        <v>78</v>
      </c>
      <c r="P131" s="49" t="s">
        <v>53</v>
      </c>
    </row>
    <row r="132" spans="1:16" ht="15" customHeight="1" x14ac:dyDescent="0.15">
      <c r="A132" s="126" t="s">
        <v>168</v>
      </c>
      <c r="B132" s="126"/>
      <c r="C132" s="126"/>
      <c r="D132" s="126"/>
      <c r="E132" s="126"/>
      <c r="F132" s="126"/>
      <c r="G132" s="126"/>
      <c r="H132" s="126"/>
      <c r="I132" s="126"/>
      <c r="J132" s="126"/>
      <c r="K132" s="56" t="s">
        <v>136</v>
      </c>
      <c r="P132" s="49" t="s">
        <v>152</v>
      </c>
    </row>
    <row r="133" spans="1:16" ht="15" customHeight="1" x14ac:dyDescent="0.15">
      <c r="A133" s="126" t="s">
        <v>163</v>
      </c>
      <c r="B133" s="126"/>
      <c r="C133" s="126"/>
      <c r="D133" s="126"/>
      <c r="E133" s="126"/>
      <c r="F133" s="126"/>
      <c r="G133" s="126"/>
      <c r="H133" s="126"/>
      <c r="I133" s="126"/>
      <c r="J133" s="126"/>
      <c r="K133" s="56" t="s">
        <v>151</v>
      </c>
    </row>
    <row r="134" spans="1:16" ht="15" customHeight="1" x14ac:dyDescent="0.15">
      <c r="A134" s="126" t="s">
        <v>164</v>
      </c>
      <c r="B134" s="126"/>
      <c r="C134" s="126"/>
      <c r="D134" s="126"/>
      <c r="E134" s="126"/>
      <c r="F134" s="126"/>
      <c r="G134" s="126"/>
      <c r="H134" s="126"/>
      <c r="I134" s="126"/>
      <c r="J134" s="126"/>
      <c r="K134" s="56" t="s">
        <v>151</v>
      </c>
    </row>
    <row r="135" spans="1:16" ht="15" customHeight="1" x14ac:dyDescent="0.15">
      <c r="A135" s="126" t="s">
        <v>165</v>
      </c>
      <c r="B135" s="126"/>
      <c r="C135" s="126"/>
      <c r="D135" s="126"/>
      <c r="E135" s="126"/>
      <c r="F135" s="126"/>
      <c r="G135" s="126"/>
      <c r="H135" s="126"/>
      <c r="I135" s="126"/>
      <c r="J135" s="126"/>
      <c r="K135" s="56" t="s">
        <v>151</v>
      </c>
    </row>
    <row r="136" spans="1:16" ht="15" customHeight="1" x14ac:dyDescent="0.15">
      <c r="A136" s="126" t="s">
        <v>223</v>
      </c>
      <c r="B136" s="126"/>
      <c r="C136" s="126"/>
      <c r="D136" s="126"/>
      <c r="E136" s="126"/>
      <c r="F136" s="126"/>
      <c r="G136" s="126"/>
      <c r="H136" s="126"/>
      <c r="I136" s="126"/>
      <c r="J136" s="126"/>
      <c r="K136" s="56" t="s">
        <v>136</v>
      </c>
    </row>
    <row r="137" spans="1:16" ht="15" customHeight="1" x14ac:dyDescent="0.15">
      <c r="A137" s="126" t="s">
        <v>166</v>
      </c>
      <c r="B137" s="126"/>
      <c r="C137" s="126"/>
      <c r="D137" s="126"/>
      <c r="E137" s="126"/>
      <c r="F137" s="126"/>
      <c r="G137" s="126"/>
      <c r="H137" s="126"/>
      <c r="I137" s="126"/>
      <c r="J137" s="126"/>
      <c r="K137" s="56" t="s">
        <v>136</v>
      </c>
    </row>
    <row r="138" spans="1:16" ht="15" customHeight="1" x14ac:dyDescent="0.15">
      <c r="A138" s="126" t="s">
        <v>167</v>
      </c>
      <c r="B138" s="126"/>
      <c r="C138" s="126"/>
      <c r="D138" s="126"/>
      <c r="E138" s="126"/>
      <c r="F138" s="126"/>
      <c r="G138" s="126"/>
      <c r="H138" s="126"/>
      <c r="I138" s="126"/>
      <c r="J138" s="126"/>
      <c r="K138" s="56" t="s">
        <v>151</v>
      </c>
    </row>
    <row r="139" spans="1:16" ht="15" customHeight="1" x14ac:dyDescent="0.15">
      <c r="A139" s="17"/>
      <c r="B139" s="17"/>
      <c r="C139" s="17"/>
      <c r="D139" s="17"/>
      <c r="E139" s="17"/>
      <c r="J139" s="93" t="s">
        <v>126</v>
      </c>
      <c r="K139" s="164">
        <f>COUNTIF(K132:K138,"☑")</f>
        <v>3</v>
      </c>
    </row>
    <row r="140" spans="1:16" ht="15" customHeight="1" x14ac:dyDescent="0.15">
      <c r="A140" s="17"/>
      <c r="B140" s="17"/>
      <c r="C140" s="17"/>
      <c r="D140" s="17"/>
      <c r="E140" s="17"/>
      <c r="H140" s="17"/>
    </row>
    <row r="141" spans="1:16" ht="15" customHeight="1" x14ac:dyDescent="0.15">
      <c r="A141" s="48" t="s">
        <v>170</v>
      </c>
    </row>
    <row r="142" spans="1:16" ht="15" customHeight="1" x14ac:dyDescent="0.15">
      <c r="A142" s="122" t="s">
        <v>55</v>
      </c>
      <c r="B142" s="122"/>
      <c r="C142" s="122"/>
      <c r="D142" s="122"/>
      <c r="E142" s="122"/>
      <c r="F142" s="122"/>
      <c r="G142" s="122"/>
      <c r="H142" s="122"/>
      <c r="I142" s="122"/>
      <c r="J142" s="122"/>
      <c r="K142" s="122"/>
      <c r="P142" s="95" t="s">
        <v>77</v>
      </c>
    </row>
    <row r="143" spans="1:16" ht="15" customHeight="1" x14ac:dyDescent="0.15">
      <c r="A143" s="104" t="s">
        <v>2</v>
      </c>
      <c r="B143" s="123" t="s">
        <v>3</v>
      </c>
      <c r="C143" s="124"/>
      <c r="D143" s="124"/>
      <c r="E143" s="124"/>
      <c r="F143" s="124"/>
      <c r="G143" s="124"/>
      <c r="H143" s="124"/>
      <c r="I143" s="124"/>
      <c r="J143" s="125"/>
    </row>
    <row r="144" spans="1:16" ht="15" customHeight="1" x14ac:dyDescent="0.15">
      <c r="A144" s="3" t="s">
        <v>136</v>
      </c>
      <c r="B144" s="127" t="s">
        <v>66</v>
      </c>
      <c r="C144" s="128"/>
      <c r="D144" s="128"/>
      <c r="E144" s="128"/>
      <c r="F144" s="128"/>
      <c r="G144" s="128"/>
      <c r="H144" s="128"/>
      <c r="I144" s="128"/>
      <c r="J144" s="129"/>
      <c r="P144" s="29" t="str">
        <f>IF(C128=0,"OK",IF(AND(A144="☑",A145="☑",A146="☑"),"OK","NG"))</f>
        <v>OK</v>
      </c>
    </row>
    <row r="145" spans="1:13" ht="15" customHeight="1" x14ac:dyDescent="0.15">
      <c r="A145" s="3" t="s">
        <v>136</v>
      </c>
      <c r="B145" s="127" t="s">
        <v>104</v>
      </c>
      <c r="C145" s="128"/>
      <c r="D145" s="128"/>
      <c r="E145" s="128"/>
      <c r="F145" s="128"/>
      <c r="G145" s="128"/>
      <c r="H145" s="128"/>
      <c r="I145" s="128"/>
      <c r="J145" s="129"/>
    </row>
    <row r="146" spans="1:13" ht="15" customHeight="1" x14ac:dyDescent="0.15">
      <c r="A146" s="3" t="s">
        <v>136</v>
      </c>
      <c r="B146" s="127" t="s">
        <v>222</v>
      </c>
      <c r="C146" s="128"/>
      <c r="D146" s="128"/>
      <c r="E146" s="128"/>
      <c r="F146" s="128"/>
      <c r="G146" s="128"/>
      <c r="H146" s="128"/>
      <c r="I146" s="128"/>
      <c r="J146" s="129"/>
    </row>
    <row r="147" spans="1:13" ht="15" customHeight="1" x14ac:dyDescent="0.15"/>
    <row r="148" spans="1:13" ht="15" customHeight="1" x14ac:dyDescent="0.15">
      <c r="A148" s="48" t="s">
        <v>171</v>
      </c>
    </row>
    <row r="149" spans="1:13" ht="15" customHeight="1" x14ac:dyDescent="0.15">
      <c r="A149" s="104" t="s">
        <v>2</v>
      </c>
      <c r="B149" s="116" t="s">
        <v>4</v>
      </c>
      <c r="C149" s="116"/>
      <c r="D149" s="116"/>
      <c r="E149" s="116"/>
      <c r="F149" s="123" t="s">
        <v>88</v>
      </c>
      <c r="G149" s="125"/>
      <c r="H149" s="123" t="s">
        <v>19</v>
      </c>
      <c r="I149" s="125"/>
      <c r="J149" s="116" t="s">
        <v>16</v>
      </c>
      <c r="K149" s="116"/>
      <c r="L149" s="116"/>
      <c r="M149" s="116"/>
    </row>
    <row r="150" spans="1:13" ht="18.75" customHeight="1" x14ac:dyDescent="0.15">
      <c r="A150" s="3" t="s">
        <v>136</v>
      </c>
      <c r="B150" s="162" t="s">
        <v>22</v>
      </c>
      <c r="C150" s="162"/>
      <c r="D150" s="162"/>
      <c r="E150" s="162"/>
      <c r="F150" s="119" t="s">
        <v>21</v>
      </c>
      <c r="G150" s="120"/>
      <c r="H150" s="119" t="s">
        <v>89</v>
      </c>
      <c r="I150" s="120"/>
      <c r="J150" s="162" t="s">
        <v>128</v>
      </c>
      <c r="K150" s="162"/>
      <c r="L150" s="162"/>
      <c r="M150" s="162"/>
    </row>
    <row r="151" spans="1:13" ht="18.75" customHeight="1" x14ac:dyDescent="0.15">
      <c r="A151" s="3" t="s">
        <v>1</v>
      </c>
      <c r="B151" s="162" t="s">
        <v>24</v>
      </c>
      <c r="C151" s="162"/>
      <c r="D151" s="162"/>
      <c r="E151" s="162"/>
      <c r="F151" s="119" t="s">
        <v>15</v>
      </c>
      <c r="G151" s="120"/>
      <c r="H151" s="119" t="s">
        <v>20</v>
      </c>
      <c r="I151" s="120"/>
      <c r="J151" s="162" t="s">
        <v>91</v>
      </c>
      <c r="K151" s="162"/>
      <c r="L151" s="162"/>
      <c r="M151" s="162"/>
    </row>
    <row r="152" spans="1:13" ht="18.75" customHeight="1" x14ac:dyDescent="0.15">
      <c r="A152" s="3" t="s">
        <v>1</v>
      </c>
      <c r="B152" s="162" t="s">
        <v>23</v>
      </c>
      <c r="C152" s="162"/>
      <c r="D152" s="162"/>
      <c r="E152" s="162"/>
      <c r="F152" s="119" t="s">
        <v>15</v>
      </c>
      <c r="G152" s="120"/>
      <c r="H152" s="119" t="s">
        <v>20</v>
      </c>
      <c r="I152" s="120"/>
      <c r="J152" s="162" t="s">
        <v>25</v>
      </c>
      <c r="K152" s="162"/>
      <c r="L152" s="162"/>
      <c r="M152" s="162"/>
    </row>
    <row r="153" spans="1:13" ht="18.75" customHeight="1" x14ac:dyDescent="0.15">
      <c r="A153" s="3" t="s">
        <v>136</v>
      </c>
      <c r="B153" s="162" t="s">
        <v>81</v>
      </c>
      <c r="C153" s="162"/>
      <c r="D153" s="162"/>
      <c r="E153" s="162"/>
      <c r="F153" s="119" t="s">
        <v>5</v>
      </c>
      <c r="G153" s="120"/>
      <c r="H153" s="121" t="s">
        <v>15</v>
      </c>
      <c r="I153" s="120"/>
      <c r="J153" s="162" t="s">
        <v>90</v>
      </c>
      <c r="K153" s="162"/>
      <c r="L153" s="162"/>
      <c r="M153" s="162"/>
    </row>
    <row r="154" spans="1:13" ht="18.75" customHeight="1" x14ac:dyDescent="0.15">
      <c r="A154" s="3" t="s">
        <v>136</v>
      </c>
      <c r="B154" s="162" t="s">
        <v>217</v>
      </c>
      <c r="C154" s="162"/>
      <c r="D154" s="162"/>
      <c r="E154" s="162"/>
      <c r="F154" s="119" t="s">
        <v>5</v>
      </c>
      <c r="G154" s="120"/>
      <c r="H154" s="115" t="s">
        <v>15</v>
      </c>
      <c r="I154" s="115"/>
      <c r="J154" s="162" t="s">
        <v>218</v>
      </c>
      <c r="K154" s="162"/>
      <c r="L154" s="162"/>
      <c r="M154" s="162"/>
    </row>
  </sheetData>
  <sheetProtection algorithmName="SHA-512" hashValue="5cIFZfxeGYsNfS985mW2qwmfilKMjn9MaRc+9Osxc7UBeoL8rOVnU5iwlCZ90z423F24gT1iHoo69hY39BCC0g==" saltValue="oVpkwdbrhWK7DivR5r7ngQ==" spinCount="100000" sheet="1" objects="1" scenarios="1"/>
  <mergeCells count="198">
    <mergeCell ref="B153:E153"/>
    <mergeCell ref="F153:G153"/>
    <mergeCell ref="H153:I153"/>
    <mergeCell ref="J153:M153"/>
    <mergeCell ref="B154:E154"/>
    <mergeCell ref="F154:G154"/>
    <mergeCell ref="H154:I154"/>
    <mergeCell ref="J154:M154"/>
    <mergeCell ref="B151:E151"/>
    <mergeCell ref="F151:G151"/>
    <mergeCell ref="H151:I151"/>
    <mergeCell ref="J151:M151"/>
    <mergeCell ref="B152:E152"/>
    <mergeCell ref="F152:G152"/>
    <mergeCell ref="H152:I152"/>
    <mergeCell ref="J152:M152"/>
    <mergeCell ref="B146:J146"/>
    <mergeCell ref="B149:E149"/>
    <mergeCell ref="F149:G149"/>
    <mergeCell ref="H149:I149"/>
    <mergeCell ref="J149:M149"/>
    <mergeCell ref="B150:E150"/>
    <mergeCell ref="F150:G150"/>
    <mergeCell ref="H150:I150"/>
    <mergeCell ref="J150:M150"/>
    <mergeCell ref="A137:J137"/>
    <mergeCell ref="A138:J138"/>
    <mergeCell ref="A142:K142"/>
    <mergeCell ref="B143:J143"/>
    <mergeCell ref="B144:J144"/>
    <mergeCell ref="B145:J145"/>
    <mergeCell ref="A131:J131"/>
    <mergeCell ref="A132:J132"/>
    <mergeCell ref="A133:J133"/>
    <mergeCell ref="A134:J134"/>
    <mergeCell ref="A135:J135"/>
    <mergeCell ref="A136:J136"/>
    <mergeCell ref="A127:B127"/>
    <mergeCell ref="H127:I127"/>
    <mergeCell ref="J127:M127"/>
    <mergeCell ref="A128:B128"/>
    <mergeCell ref="H128:I128"/>
    <mergeCell ref="J128:M128"/>
    <mergeCell ref="A123:B123"/>
    <mergeCell ref="J123:M123"/>
    <mergeCell ref="A124:B124"/>
    <mergeCell ref="J124:M124"/>
    <mergeCell ref="A125:B125"/>
    <mergeCell ref="G125:G126"/>
    <mergeCell ref="J125:M126"/>
    <mergeCell ref="A126:B126"/>
    <mergeCell ref="H119:I119"/>
    <mergeCell ref="J119:M119"/>
    <mergeCell ref="A120:B120"/>
    <mergeCell ref="G120:G122"/>
    <mergeCell ref="H120:I120"/>
    <mergeCell ref="J120:M122"/>
    <mergeCell ref="A121:B121"/>
    <mergeCell ref="H121:I121"/>
    <mergeCell ref="A122:B122"/>
    <mergeCell ref="D112:E112"/>
    <mergeCell ref="D113:E113"/>
    <mergeCell ref="D114:E114"/>
    <mergeCell ref="D115:E115"/>
    <mergeCell ref="D116:E116"/>
    <mergeCell ref="A119:B119"/>
    <mergeCell ref="G108:G109"/>
    <mergeCell ref="H108:K108"/>
    <mergeCell ref="L108:O108"/>
    <mergeCell ref="D109:E109"/>
    <mergeCell ref="D110:E110"/>
    <mergeCell ref="D111:E111"/>
    <mergeCell ref="D101:E101"/>
    <mergeCell ref="D102:E102"/>
    <mergeCell ref="D103:E103"/>
    <mergeCell ref="D104:E104"/>
    <mergeCell ref="D105:E105"/>
    <mergeCell ref="A108:A109"/>
    <mergeCell ref="B108:B109"/>
    <mergeCell ref="C108:F108"/>
    <mergeCell ref="G97:G98"/>
    <mergeCell ref="H97:K97"/>
    <mergeCell ref="L97:O97"/>
    <mergeCell ref="D98:E98"/>
    <mergeCell ref="D99:E99"/>
    <mergeCell ref="D100:E100"/>
    <mergeCell ref="D90:E90"/>
    <mergeCell ref="D91:E91"/>
    <mergeCell ref="D92:E92"/>
    <mergeCell ref="D93:E93"/>
    <mergeCell ref="D94:E94"/>
    <mergeCell ref="A97:A98"/>
    <mergeCell ref="B97:B98"/>
    <mergeCell ref="C97:F97"/>
    <mergeCell ref="G86:G87"/>
    <mergeCell ref="H86:K86"/>
    <mergeCell ref="L86:O86"/>
    <mergeCell ref="D87:E87"/>
    <mergeCell ref="D88:E88"/>
    <mergeCell ref="D89:E89"/>
    <mergeCell ref="D79:E79"/>
    <mergeCell ref="D80:E80"/>
    <mergeCell ref="D81:E81"/>
    <mergeCell ref="D82:E82"/>
    <mergeCell ref="D83:E83"/>
    <mergeCell ref="A86:A87"/>
    <mergeCell ref="B86:B87"/>
    <mergeCell ref="C86:F86"/>
    <mergeCell ref="G75:G76"/>
    <mergeCell ref="H75:K75"/>
    <mergeCell ref="L75:O75"/>
    <mergeCell ref="D76:E76"/>
    <mergeCell ref="D77:E77"/>
    <mergeCell ref="D78:E78"/>
    <mergeCell ref="D68:E68"/>
    <mergeCell ref="D69:E69"/>
    <mergeCell ref="D70:E70"/>
    <mergeCell ref="D71:E71"/>
    <mergeCell ref="D72:E72"/>
    <mergeCell ref="A75:A76"/>
    <mergeCell ref="B75:B76"/>
    <mergeCell ref="C75:F75"/>
    <mergeCell ref="G64:G65"/>
    <mergeCell ref="H64:K64"/>
    <mergeCell ref="L64:O64"/>
    <mergeCell ref="D65:E65"/>
    <mergeCell ref="D66:E66"/>
    <mergeCell ref="D67:E67"/>
    <mergeCell ref="D57:E57"/>
    <mergeCell ref="D58:E58"/>
    <mergeCell ref="D59:E59"/>
    <mergeCell ref="D60:E60"/>
    <mergeCell ref="D61:E61"/>
    <mergeCell ref="A64:A65"/>
    <mergeCell ref="B64:B65"/>
    <mergeCell ref="C64:F64"/>
    <mergeCell ref="G53:G54"/>
    <mergeCell ref="H53:K53"/>
    <mergeCell ref="L53:O53"/>
    <mergeCell ref="D54:E54"/>
    <mergeCell ref="D55:E55"/>
    <mergeCell ref="D56:E56"/>
    <mergeCell ref="D48:E48"/>
    <mergeCell ref="D49:E49"/>
    <mergeCell ref="D50:E50"/>
    <mergeCell ref="A53:A54"/>
    <mergeCell ref="B53:B54"/>
    <mergeCell ref="C53:F53"/>
    <mergeCell ref="L42:O42"/>
    <mergeCell ref="D43:E43"/>
    <mergeCell ref="D44:E44"/>
    <mergeCell ref="D45:E45"/>
    <mergeCell ref="D46:E46"/>
    <mergeCell ref="D47:E47"/>
    <mergeCell ref="D39:E39"/>
    <mergeCell ref="A42:A43"/>
    <mergeCell ref="B42:B43"/>
    <mergeCell ref="C42:F42"/>
    <mergeCell ref="G42:G43"/>
    <mergeCell ref="H42:K42"/>
    <mergeCell ref="D33:E33"/>
    <mergeCell ref="D34:E34"/>
    <mergeCell ref="D35:E35"/>
    <mergeCell ref="D36:E36"/>
    <mergeCell ref="D37:E37"/>
    <mergeCell ref="D38:E38"/>
    <mergeCell ref="N26:O26"/>
    <mergeCell ref="A31:A32"/>
    <mergeCell ref="B31:B32"/>
    <mergeCell ref="C31:F31"/>
    <mergeCell ref="G31:G32"/>
    <mergeCell ref="H31:K31"/>
    <mergeCell ref="L31:O31"/>
    <mergeCell ref="D32:E32"/>
    <mergeCell ref="M20:O20"/>
    <mergeCell ref="M21:O21"/>
    <mergeCell ref="M22:O22"/>
    <mergeCell ref="M23:O23"/>
    <mergeCell ref="M24:O24"/>
    <mergeCell ref="M25:O25"/>
    <mergeCell ref="M14:O14"/>
    <mergeCell ref="M15:O15"/>
    <mergeCell ref="M16:O16"/>
    <mergeCell ref="M17:O17"/>
    <mergeCell ref="M18:O18"/>
    <mergeCell ref="M19:O19"/>
    <mergeCell ref="F9:I9"/>
    <mergeCell ref="J9:L9"/>
    <mergeCell ref="M10:O10"/>
    <mergeCell ref="M11:O11"/>
    <mergeCell ref="M12:O12"/>
    <mergeCell ref="M13:O13"/>
    <mergeCell ref="A1:O1"/>
    <mergeCell ref="B3:E3"/>
    <mergeCell ref="B4:E4"/>
    <mergeCell ref="P4:P5"/>
    <mergeCell ref="B5:E5"/>
    <mergeCell ref="B6:E6"/>
  </mergeCells>
  <phoneticPr fontId="2"/>
  <conditionalFormatting sqref="C120:G128">
    <cfRule type="expression" dxfId="76" priority="2">
      <formula>$P120="NG"</formula>
    </cfRule>
  </conditionalFormatting>
  <conditionalFormatting sqref="G120:G123">
    <cfRule type="expression" dxfId="75" priority="1">
      <formula>$P120="NG"</formula>
    </cfRule>
  </conditionalFormatting>
  <conditionalFormatting sqref="H33:K36">
    <cfRule type="expression" dxfId="73" priority="55">
      <formula>#REF!="追加"</formula>
    </cfRule>
    <cfRule type="expression" dxfId="74" priority="56">
      <formula>#REF!="新規"</formula>
    </cfRule>
  </conditionalFormatting>
  <conditionalFormatting sqref="H37:K39">
    <cfRule type="expression" dxfId="71" priority="60">
      <formula>#REF!="追加"</formula>
    </cfRule>
    <cfRule type="expression" dxfId="72" priority="67">
      <formula>#REF!="新規"</formula>
    </cfRule>
  </conditionalFormatting>
  <conditionalFormatting sqref="H44:K47">
    <cfRule type="expression" dxfId="69" priority="46">
      <formula>#REF!="追加"</formula>
    </cfRule>
    <cfRule type="expression" dxfId="70" priority="47">
      <formula>#REF!="新規"</formula>
    </cfRule>
  </conditionalFormatting>
  <conditionalFormatting sqref="H48:K50">
    <cfRule type="expression" dxfId="67" priority="50">
      <formula>#REF!="追加"</formula>
    </cfRule>
    <cfRule type="expression" dxfId="68" priority="51">
      <formula>#REF!="新規"</formula>
    </cfRule>
  </conditionalFormatting>
  <conditionalFormatting sqref="H55:K58">
    <cfRule type="expression" dxfId="66" priority="40">
      <formula>#REF!="追加"</formula>
    </cfRule>
    <cfRule type="expression" dxfId="65" priority="41">
      <formula>#REF!="新規"</formula>
    </cfRule>
  </conditionalFormatting>
  <conditionalFormatting sqref="H59:K61">
    <cfRule type="expression" dxfId="63" priority="44">
      <formula>#REF!="追加"</formula>
    </cfRule>
    <cfRule type="expression" dxfId="64" priority="45">
      <formula>#REF!="新規"</formula>
    </cfRule>
  </conditionalFormatting>
  <conditionalFormatting sqref="H66:K69">
    <cfRule type="expression" dxfId="62" priority="34">
      <formula>#REF!="追加"</formula>
    </cfRule>
    <cfRule type="expression" dxfId="61" priority="35">
      <formula>#REF!="新規"</formula>
    </cfRule>
  </conditionalFormatting>
  <conditionalFormatting sqref="H70:K72">
    <cfRule type="expression" dxfId="60" priority="38">
      <formula>#REF!="追加"</formula>
    </cfRule>
    <cfRule type="expression" dxfId="59" priority="39">
      <formula>#REF!="新規"</formula>
    </cfRule>
  </conditionalFormatting>
  <conditionalFormatting sqref="H77:K80">
    <cfRule type="expression" dxfId="58" priority="28">
      <formula>#REF!="追加"</formula>
    </cfRule>
    <cfRule type="expression" dxfId="57" priority="29">
      <formula>#REF!="新規"</formula>
    </cfRule>
  </conditionalFormatting>
  <conditionalFormatting sqref="H81:K83">
    <cfRule type="expression" dxfId="56" priority="32">
      <formula>#REF!="追加"</formula>
    </cfRule>
    <cfRule type="expression" dxfId="55" priority="33">
      <formula>#REF!="新規"</formula>
    </cfRule>
  </conditionalFormatting>
  <conditionalFormatting sqref="H88:K91">
    <cfRule type="expression" dxfId="54" priority="22">
      <formula>#REF!="追加"</formula>
    </cfRule>
    <cfRule type="expression" dxfId="53" priority="23">
      <formula>#REF!="新規"</formula>
    </cfRule>
  </conditionalFormatting>
  <conditionalFormatting sqref="H92:K94">
    <cfRule type="expression" dxfId="52" priority="26">
      <formula>#REF!="追加"</formula>
    </cfRule>
    <cfRule type="expression" dxfId="51" priority="27">
      <formula>#REF!="新規"</formula>
    </cfRule>
  </conditionalFormatting>
  <conditionalFormatting sqref="H99:K102">
    <cfRule type="expression" dxfId="50" priority="16">
      <formula>#REF!="追加"</formula>
    </cfRule>
    <cfRule type="expression" dxfId="49" priority="17">
      <formula>#REF!="新規"</formula>
    </cfRule>
  </conditionalFormatting>
  <conditionalFormatting sqref="H103:K105">
    <cfRule type="expression" dxfId="47" priority="20">
      <formula>#REF!="追加"</formula>
    </cfRule>
    <cfRule type="expression" dxfId="48" priority="21">
      <formula>#REF!="新規"</formula>
    </cfRule>
  </conditionalFormatting>
  <conditionalFormatting sqref="H110:K113">
    <cfRule type="expression" dxfId="46" priority="10">
      <formula>#REF!="追加"</formula>
    </cfRule>
    <cfRule type="expression" dxfId="45" priority="11">
      <formula>#REF!="新規"</formula>
    </cfRule>
  </conditionalFormatting>
  <conditionalFormatting sqref="H114:K116">
    <cfRule type="expression" dxfId="44" priority="14">
      <formula>#REF!="追加"</formula>
    </cfRule>
    <cfRule type="expression" dxfId="43" priority="15">
      <formula>#REF!="新規"</formula>
    </cfRule>
  </conditionalFormatting>
  <conditionalFormatting sqref="J35:K36 J39:K39">
    <cfRule type="expression" dxfId="41" priority="57">
      <formula>#REF!="追加"</formula>
    </cfRule>
    <cfRule type="expression" dxfId="42" priority="58">
      <formula>#REF!="新規"</formula>
    </cfRule>
  </conditionalFormatting>
  <conditionalFormatting sqref="J46:K47 J50:K50">
    <cfRule type="expression" dxfId="40" priority="48">
      <formula>#REF!="追加"</formula>
    </cfRule>
    <cfRule type="expression" dxfId="39" priority="49">
      <formula>#REF!="新規"</formula>
    </cfRule>
  </conditionalFormatting>
  <conditionalFormatting sqref="J57:K58 J61:K61">
    <cfRule type="expression" dxfId="38" priority="42">
      <formula>#REF!="追加"</formula>
    </cfRule>
    <cfRule type="expression" dxfId="37" priority="43">
      <formula>#REF!="新規"</formula>
    </cfRule>
  </conditionalFormatting>
  <conditionalFormatting sqref="J68:K69 J72:K72">
    <cfRule type="expression" dxfId="36" priority="36">
      <formula>#REF!="追加"</formula>
    </cfRule>
    <cfRule type="expression" dxfId="35" priority="37">
      <formula>#REF!="新規"</formula>
    </cfRule>
  </conditionalFormatting>
  <conditionalFormatting sqref="J79:K80 J83:K83">
    <cfRule type="expression" dxfId="33" priority="30">
      <formula>#REF!="追加"</formula>
    </cfRule>
    <cfRule type="expression" dxfId="34" priority="31">
      <formula>#REF!="新規"</formula>
    </cfRule>
  </conditionalFormatting>
  <conditionalFormatting sqref="J90:K91 J94:K94">
    <cfRule type="expression" dxfId="31" priority="24">
      <formula>#REF!="追加"</formula>
    </cfRule>
    <cfRule type="expression" dxfId="32" priority="25">
      <formula>#REF!="新規"</formula>
    </cfRule>
  </conditionalFormatting>
  <conditionalFormatting sqref="J101:K102 J105:K105">
    <cfRule type="expression" dxfId="29" priority="18">
      <formula>#REF!="追加"</formula>
    </cfRule>
    <cfRule type="expression" dxfId="30" priority="19">
      <formula>#REF!="新規"</formula>
    </cfRule>
  </conditionalFormatting>
  <conditionalFormatting sqref="J112:K113 J116:K116">
    <cfRule type="expression" dxfId="27" priority="12">
      <formula>#REF!="追加"</formula>
    </cfRule>
    <cfRule type="expression" dxfId="28" priority="13">
      <formula>#REF!="新規"</formula>
    </cfRule>
  </conditionalFormatting>
  <conditionalFormatting sqref="J40:O41 J51:O52 J62:O63 J73:O74 J84:O84 J95:O96 J106:O107 J117:O117">
    <cfRule type="expression" dxfId="26" priority="72">
      <formula>$I40="追加"</formula>
    </cfRule>
    <cfRule type="expression" dxfId="25" priority="73">
      <formula>$I40="新規"</formula>
    </cfRule>
  </conditionalFormatting>
  <conditionalFormatting sqref="K85:O85 I85">
    <cfRule type="expression" dxfId="23" priority="76">
      <formula>#REF!="追加"</formula>
    </cfRule>
    <cfRule type="expression" dxfId="24" priority="77">
      <formula>#REF!="新規"</formula>
    </cfRule>
  </conditionalFormatting>
  <conditionalFormatting sqref="L40:O41 L51:O52 L62:O63 L73:O74 L84:O84 L95:O96 L106:O107 L117:O117">
    <cfRule type="expression" dxfId="22" priority="68">
      <formula>$I40="追加"</formula>
    </cfRule>
    <cfRule type="expression" dxfId="21" priority="69">
      <formula>$I40="新規"</formula>
    </cfRule>
  </conditionalFormatting>
  <conditionalFormatting sqref="L85:O85">
    <cfRule type="expression" dxfId="20" priority="74">
      <formula>#REF!="追加"</formula>
    </cfRule>
    <cfRule type="expression" dxfId="19" priority="75">
      <formula>#REF!="新規"</formula>
    </cfRule>
  </conditionalFormatting>
  <conditionalFormatting sqref="P3">
    <cfRule type="expression" dxfId="17" priority="62">
      <formula>$P3&lt;&gt;"要修正！"</formula>
    </cfRule>
    <cfRule type="expression" dxfId="18" priority="63">
      <formula>$P3="要修正！"</formula>
    </cfRule>
  </conditionalFormatting>
  <conditionalFormatting sqref="P4:P5">
    <cfRule type="expression" dxfId="16" priority="54">
      <formula>$P$3="要修正！"</formula>
    </cfRule>
  </conditionalFormatting>
  <conditionalFormatting sqref="P144">
    <cfRule type="expression" dxfId="15" priority="61">
      <formula>P144="NG"</formula>
    </cfRule>
  </conditionalFormatting>
  <conditionalFormatting sqref="P33:R41">
    <cfRule type="expression" dxfId="14" priority="59">
      <formula>P33="NG"</formula>
    </cfRule>
  </conditionalFormatting>
  <conditionalFormatting sqref="P44:R52">
    <cfRule type="expression" dxfId="13" priority="9">
      <formula>P44="NG"</formula>
    </cfRule>
  </conditionalFormatting>
  <conditionalFormatting sqref="P55:R63">
    <cfRule type="expression" dxfId="12" priority="7">
      <formula>P55="NG"</formula>
    </cfRule>
  </conditionalFormatting>
  <conditionalFormatting sqref="P66:R74 P75:Q83">
    <cfRule type="expression" dxfId="11" priority="8">
      <formula>P66="NG"</formula>
    </cfRule>
  </conditionalFormatting>
  <conditionalFormatting sqref="P88:R96">
    <cfRule type="expression" dxfId="10" priority="5">
      <formula>P88="NG"</formula>
    </cfRule>
  </conditionalFormatting>
  <conditionalFormatting sqref="P99:R107">
    <cfRule type="expression" dxfId="9" priority="4">
      <formula>P99="NG"</formula>
    </cfRule>
  </conditionalFormatting>
  <conditionalFormatting sqref="P110:R117">
    <cfRule type="expression" dxfId="8" priority="3">
      <formula>P110="NG"</formula>
    </cfRule>
  </conditionalFormatting>
  <conditionalFormatting sqref="P120:R120 Q121:R122">
    <cfRule type="expression" dxfId="7" priority="71">
      <formula>#REF!="NG"</formula>
    </cfRule>
  </conditionalFormatting>
  <conditionalFormatting sqref="P120:R128">
    <cfRule type="expression" dxfId="6" priority="52">
      <formula>P120="NG"</formula>
    </cfRule>
  </conditionalFormatting>
  <conditionalFormatting sqref="P121:R122">
    <cfRule type="expression" dxfId="5" priority="70">
      <formula>$P29="NG"</formula>
    </cfRule>
  </conditionalFormatting>
  <conditionalFormatting sqref="P123:R127 P128:Q128">
    <cfRule type="expression" dxfId="4" priority="53">
      <formula>#REF!="NG"</formula>
    </cfRule>
  </conditionalFormatting>
  <conditionalFormatting sqref="P125:R126">
    <cfRule type="expression" dxfId="3" priority="65">
      <formula>$P30="NG"</formula>
    </cfRule>
  </conditionalFormatting>
  <conditionalFormatting sqref="P127:R128">
    <cfRule type="expression" dxfId="2" priority="64">
      <formula>$P31="NG"</formula>
    </cfRule>
  </conditionalFormatting>
  <conditionalFormatting sqref="R77:R83 P84:R85">
    <cfRule type="expression" dxfId="1" priority="6">
      <formula>P77="NG"</formula>
    </cfRule>
  </conditionalFormatting>
  <conditionalFormatting sqref="T57 T76:T80 T86:T88 T98:T102 T109:T111">
    <cfRule type="expression" dxfId="0" priority="66">
      <formula>T57="NG"</formula>
    </cfRule>
  </conditionalFormatting>
  <dataValidations count="12">
    <dataValidation type="list" allowBlank="1" showInputMessage="1" showErrorMessage="1" sqref="D27 D11:D25" xr:uid="{C4B60305-CA23-4C03-AF9D-97AC592DC591}">
      <formula1>$Q$11:$Q$13</formula1>
    </dataValidation>
    <dataValidation type="list" allowBlank="1" showInputMessage="1" showErrorMessage="1" sqref="B11:B25" xr:uid="{E7637382-B16E-4581-B8FF-33D6FC5FDFC9}">
      <formula1>$P$11:$P$18</formula1>
    </dataValidation>
    <dataValidation type="list" allowBlank="1" showInputMessage="1" showErrorMessage="1" sqref="C99:C105" xr:uid="{A76F7410-641C-497A-919A-1100FB963DDC}">
      <formula1>$T$99:$T$102</formula1>
    </dataValidation>
    <dataValidation type="list" allowBlank="1" showInputMessage="1" showErrorMessage="1" sqref="C33:C39" xr:uid="{9092FB8B-266B-4FAC-A85A-AAAED9481980}">
      <formula1>$U$33:$U$36</formula1>
    </dataValidation>
    <dataValidation type="list" allowBlank="1" showInputMessage="1" showErrorMessage="1" sqref="B33:B39 B110:B116 B99:B105 B88:B94 B77:B83 B66:B72 B55:B61 B44:B50" xr:uid="{787958DA-A2BA-4910-AD0A-5D4F84CF4E51}">
      <formula1>$T$33:$T$34</formula1>
    </dataValidation>
    <dataValidation type="list" allowBlank="1" showInputMessage="1" showErrorMessage="1" sqref="C110:C116" xr:uid="{3C35A48C-CF99-4F3A-B4E1-F84CB13A7CAD}">
      <formula1>$T$110:$T$111</formula1>
    </dataValidation>
    <dataValidation type="list" allowBlank="1" showInputMessage="1" showErrorMessage="1" sqref="C88:C94" xr:uid="{CDF4436F-1137-4B7E-A478-BCD630EC1BF7}">
      <formula1>$T$87:$T$88</formula1>
    </dataValidation>
    <dataValidation type="list" allowBlank="1" showInputMessage="1" showErrorMessage="1" sqref="C77:C83" xr:uid="{47B39211-7BCC-48AC-8DA2-63CD127DF2F9}">
      <formula1>$T$77:$T$80</formula1>
    </dataValidation>
    <dataValidation type="list" allowBlank="1" showInputMessage="1" showErrorMessage="1" sqref="C66:C72" xr:uid="{24F023B3-41D0-4B88-8E19-61CF49DC5CE0}">
      <formula1>$T$66:$T$68</formula1>
    </dataValidation>
    <dataValidation type="list" allowBlank="1" showInputMessage="1" showErrorMessage="1" sqref="C55:C61" xr:uid="{F274715D-441E-4998-A02B-850B91F6C7F4}">
      <formula1>$T$55:$T$58</formula1>
    </dataValidation>
    <dataValidation type="list" allowBlank="1" showInputMessage="1" showErrorMessage="1" sqref="C44:C50" xr:uid="{1854AAC9-BDC0-4BE0-83AF-F3A10C29FD60}">
      <formula1>$T$44:$T$46</formula1>
    </dataValidation>
    <dataValidation type="list" allowBlank="1" showInputMessage="1" showErrorMessage="1" sqref="K132:K138" xr:uid="{5D1D4A27-44BD-4B55-9347-A2B5E1A25D6A}">
      <formula1>$P$131:$P$132</formula1>
    </dataValidation>
  </dataValidations>
  <pageMargins left="0.70866141732283472" right="0.70866141732283472" top="0.62992125984251968" bottom="0.74803149606299213" header="0.31496062992125984" footer="0.31496062992125984"/>
  <pageSetup paperSize="9" scale="61" fitToHeight="0" orientation="landscape" r:id="rId1"/>
  <headerFooter>
    <oddHeader>&amp;L様式第1号別添1&amp;R事業参加者用（事業参加者→事業実施主体）</oddHeader>
  </headerFooter>
  <rowBreaks count="5" manualBreakCount="5">
    <brk id="28" max="14" man="1"/>
    <brk id="62" max="14" man="1"/>
    <brk id="95" max="14" man="1"/>
    <brk id="128" max="14" man="1"/>
    <brk id="154" max="14" man="1"/>
  </rowBreaks>
  <colBreaks count="1" manualBreakCount="1">
    <brk id="26" max="8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リスト</vt:lpstr>
      <vt:lpstr>1</vt:lpstr>
      <vt:lpstr>記入例</vt:lpstr>
      <vt:lpstr>'1'!Print_Area</vt:lpstr>
      <vt:lpstr>記入例!Print_Area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飛田和　卓也</cp:lastModifiedBy>
  <cp:lastPrinted>2026-03-05T23:42:16Z</cp:lastPrinted>
  <dcterms:created xsi:type="dcterms:W3CDTF">2022-06-27T00:31:50Z</dcterms:created>
  <dcterms:modified xsi:type="dcterms:W3CDTF">2026-04-15T07:02:41Z</dcterms:modified>
</cp:coreProperties>
</file>