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180" windowWidth="8010" windowHeight="7890" activeTab="0"/>
  </bookViews>
  <sheets>
    <sheet name="5-2-1" sheetId="1" r:id="rId1"/>
    <sheet name="5-2-2" sheetId="2" r:id="rId2"/>
    <sheet name="5-2-3" sheetId="3" r:id="rId3"/>
  </sheets>
  <definedNames>
    <definedName name="_xlnm.Print_Area" localSheetId="0">'5-2-1'!$A$1:$I$17</definedName>
    <definedName name="_xlnm.Print_Area" localSheetId="1">'5-2-2'!$A$1:$K$31</definedName>
    <definedName name="_xlnm.Print_Area" localSheetId="2">'5-2-3'!$A$1:$O$71</definedName>
  </definedNames>
  <calcPr fullCalcOnLoad="1"/>
</workbook>
</file>

<file path=xl/sharedStrings.xml><?xml version="1.0" encoding="utf-8"?>
<sst xmlns="http://schemas.openxmlformats.org/spreadsheetml/2006/main" count="313" uniqueCount="203">
  <si>
    <t>種　　別</t>
  </si>
  <si>
    <t>路線数</t>
  </si>
  <si>
    <t>市内実延長</t>
  </si>
  <si>
    <t>路　面　内　訳</t>
  </si>
  <si>
    <t>舗装率</t>
  </si>
  <si>
    <t>歩道等延長</t>
  </si>
  <si>
    <t>歩道等設置率</t>
  </si>
  <si>
    <t>（路線）</t>
  </si>
  <si>
    <t>その他</t>
  </si>
  <si>
    <t>舗装道延長
（ｍ）</t>
  </si>
  <si>
    <t>砂利道延長
（ｍ）</t>
  </si>
  <si>
    <t>1 市内道路現況</t>
  </si>
  <si>
    <t>2 市道の状況</t>
  </si>
  <si>
    <t>年</t>
  </si>
  <si>
    <t>実延長</t>
  </si>
  <si>
    <t>舗装済延長</t>
  </si>
  <si>
    <t>幅　員　別　延　長　の　内　訳　（ｍ）</t>
  </si>
  <si>
    <t>3．5ｍ未満</t>
  </si>
  <si>
    <t>5．5ｍ未満</t>
  </si>
  <si>
    <t>13．0未満</t>
  </si>
  <si>
    <t>13．0ｍ以上</t>
  </si>
  <si>
    <t>資料：交通・管理課　</t>
  </si>
  <si>
    <t>資料：富士見市建設部交通・管理課　　「道路施設現況調書」（市道）</t>
  </si>
  <si>
    <t>　　　 埼玉県県土整備部道路環境課 　「道路現況調書」　　　（国・県道）</t>
  </si>
  <si>
    <t>　注１）　歩道等延長とは、片側又は両側に歩道のある道路の延長である。</t>
  </si>
  <si>
    <t>　注２）　市道「その他」路線は、自歩道も含めた数値である。</t>
  </si>
  <si>
    <t>5都市施設－2道路</t>
  </si>
  <si>
    <t>名       　     　       称</t>
  </si>
  <si>
    <t>位               置</t>
  </si>
  <si>
    <t>幅員</t>
  </si>
  <si>
    <t>決定延長</t>
  </si>
  <si>
    <t>市内延長</t>
  </si>
  <si>
    <t>車線の数</t>
  </si>
  <si>
    <t>決定年月日</t>
  </si>
  <si>
    <t>告示番号</t>
  </si>
  <si>
    <t>備　　考</t>
  </si>
  <si>
    <t>特記事項</t>
  </si>
  <si>
    <t>整備済延長</t>
  </si>
  <si>
    <t>整備率
（％）</t>
  </si>
  <si>
    <t>番　号</t>
  </si>
  <si>
    <t>路　線　名</t>
  </si>
  <si>
    <t>起    点</t>
  </si>
  <si>
    <t>終    点</t>
  </si>
  <si>
    <t>（ｍ）</t>
  </si>
  <si>
    <t>３・２・１</t>
  </si>
  <si>
    <t>川越志木線</t>
  </si>
  <si>
    <t>ふじみ野市中福岡字宮田</t>
  </si>
  <si>
    <t>富士見市大字下南畑字乗越</t>
  </si>
  <si>
    <t>埼玉県告示第３６６号</t>
  </si>
  <si>
    <t>中央分離帯</t>
  </si>
  <si>
    <t>埼玉県告示第８４６号</t>
  </si>
  <si>
    <t>幅員の一部変更</t>
  </si>
  <si>
    <t>埼玉県告示第１５４号</t>
  </si>
  <si>
    <t>都市計画区域の変更</t>
  </si>
  <si>
    <t>浦和所沢線</t>
  </si>
  <si>
    <t>三芳町竹間沢東</t>
  </si>
  <si>
    <t>富士見市大字下南畑字乗越</t>
  </si>
  <si>
    <t>富士見市大字南畑新田字皿沼</t>
  </si>
  <si>
    <t>一部区間　w＝２２.0m　L＝８０ｍ</t>
  </si>
  <si>
    <t>３・３・２１</t>
  </si>
  <si>
    <t>ふじみ野駅西通り線</t>
  </si>
  <si>
    <t>富士見市大字勝瀬字南武蔵野</t>
  </si>
  <si>
    <t>ふじみ野市ふじみ野４丁目</t>
  </si>
  <si>
    <t>埼玉県告示第２２号</t>
  </si>
  <si>
    <t>駅前広場　４，０００㎡</t>
  </si>
  <si>
    <t>一部区間　ｗ＝１２.0ｍ　Ｌ＝１５９ｍ</t>
  </si>
  <si>
    <t>３・４・４</t>
  </si>
  <si>
    <t>鶴瀬駅東通線</t>
  </si>
  <si>
    <t>富士見市鶴瀬東１丁目</t>
  </si>
  <si>
    <t>富士見市山室１丁目</t>
  </si>
  <si>
    <t>駅前広場　３，８００㎡</t>
  </si>
  <si>
    <t>埼玉県告示第６０１号</t>
  </si>
  <si>
    <t>路線の短縮</t>
  </si>
  <si>
    <t>埼玉県告示第１４６７号</t>
  </si>
  <si>
    <t>一部線形の変更</t>
  </si>
  <si>
    <t>鶴瀬駅西通り線</t>
  </si>
  <si>
    <t>富士見市大字鶴馬字名シ久保</t>
  </si>
  <si>
    <t>三芳町大字藤久保字東</t>
  </si>
  <si>
    <t>埼玉県告示第１３４９号</t>
  </si>
  <si>
    <t>駅前広場　４，２１０㎡</t>
  </si>
  <si>
    <t>みずほ台駅東通線</t>
  </si>
  <si>
    <t>富士見市東みずほ台２丁目</t>
  </si>
  <si>
    <t>富士見市大字下南畑字竹ノ内</t>
  </si>
  <si>
    <t>駅前広場　５，０００㎡</t>
  </si>
  <si>
    <t>みずほ台駅西通り線</t>
  </si>
  <si>
    <t>富士見市西みずほ台１丁目</t>
  </si>
  <si>
    <t>三芳町大字竹間沢字出生窪</t>
  </si>
  <si>
    <t>富士見橋通線</t>
  </si>
  <si>
    <t>富士見市大字水子字榎町</t>
  </si>
  <si>
    <t>富士見市大字水子字向山前</t>
  </si>
  <si>
    <t>水子鶴馬通線</t>
  </si>
  <si>
    <t>富士見市羽沢３丁目</t>
  </si>
  <si>
    <t>竹間沢大井勝瀬通り線</t>
  </si>
  <si>
    <t>（埼玉県告示第１３４９号）</t>
  </si>
  <si>
    <t>市内区間なし</t>
  </si>
  <si>
    <t>路線の延長</t>
  </si>
  <si>
    <t>三芳富士見通り線</t>
  </si>
  <si>
    <t>富士見市大字鶴馬字御庵下</t>
  </si>
  <si>
    <t>立体交差　ｗ＝２２.0ｍ　Ｌ＝３３０ｍ</t>
  </si>
  <si>
    <t>東台鶴馬通線</t>
  </si>
  <si>
    <t>ふじみ野市大井字東台</t>
  </si>
  <si>
    <t>亀久保勝瀬通り線</t>
  </si>
  <si>
    <t>ふじみ野市ふじみ野１丁目</t>
  </si>
  <si>
    <t>富士見市大字勝瀬字新田西</t>
  </si>
  <si>
    <t>東武東上線と立体交差</t>
  </si>
  <si>
    <t>埼玉県告示第１００１号</t>
  </si>
  <si>
    <t>構造の変更</t>
  </si>
  <si>
    <t>一部区間　ｗ＝１２.0ｍ　Ｌ＝３８６ｍ</t>
  </si>
  <si>
    <t>上沢勝瀬通り線</t>
  </si>
  <si>
    <t>富士見市上沢１丁目</t>
  </si>
  <si>
    <t>県道と重複（７８０ｍ）</t>
  </si>
  <si>
    <t>勝瀬駒林線</t>
  </si>
  <si>
    <t>富士見市告示第１０８号</t>
  </si>
  <si>
    <t>針ヶ谷中通線</t>
  </si>
  <si>
    <t>富士見市針ヶ谷１丁目</t>
  </si>
  <si>
    <t>富士見市大字水子字六道</t>
  </si>
  <si>
    <t>富士見市告示第７７号</t>
  </si>
  <si>
    <t>富士見市告示第３６号</t>
  </si>
  <si>
    <t>ふじみ野駅東通り線</t>
  </si>
  <si>
    <t>富士見市大字勝瀬字苗間後</t>
  </si>
  <si>
    <t>富士見市大字勝瀬字道京</t>
  </si>
  <si>
    <t>富士見市告示第１号</t>
  </si>
  <si>
    <t>一部区間　ｗ＝２８.0ｍ　Ｌ＝２６７ｍ</t>
  </si>
  <si>
    <t>３・５・２８</t>
  </si>
  <si>
    <t>勝瀬苗間通り１号線</t>
  </si>
  <si>
    <t>ふじみ野駅南通り１号線</t>
  </si>
  <si>
    <t>富士見市大字勝瀬字中沢</t>
  </si>
  <si>
    <t>大井東久保通り２号線</t>
  </si>
  <si>
    <t>富士見市大字勝瀬字茶立久保</t>
  </si>
  <si>
    <t>東久保通り２号線</t>
  </si>
  <si>
    <t>駒林勝瀬線</t>
  </si>
  <si>
    <t>富士見市大字勝瀬字市街道</t>
  </si>
  <si>
    <t>及び高橋前</t>
  </si>
  <si>
    <t>針ヶ谷中央通線</t>
  </si>
  <si>
    <t>富士見市西みずほ台２丁目</t>
  </si>
  <si>
    <t>富士見市針ヶ谷２丁目</t>
  </si>
  <si>
    <t>一部区間　ｗ＝９.0ｍ　Ｌ＝２００ｍ</t>
  </si>
  <si>
    <t>針ヶ谷北通線</t>
  </si>
  <si>
    <t>針ヶ谷南通線</t>
  </si>
  <si>
    <t>針ヶ谷東通線</t>
  </si>
  <si>
    <t>小　計</t>
  </si>
  <si>
    <t>幹線街路　２３路線</t>
  </si>
  <si>
    <t>区画街路　　４路線</t>
  </si>
  <si>
    <t>合　計</t>
  </si>
  <si>
    <t>　　　　　　　２７路線</t>
  </si>
  <si>
    <t>　　　※３・５・６　柳瀬新河岸川通線…平成２２年１月２０日　廃止　（志木市決定）</t>
  </si>
  <si>
    <t>資料：まちづくり推進課</t>
  </si>
  <si>
    <t>№</t>
  </si>
  <si>
    <t>３・３・２</t>
  </si>
  <si>
    <t>３・３・３</t>
  </si>
  <si>
    <t>３・４・５</t>
  </si>
  <si>
    <t>３・４・６</t>
  </si>
  <si>
    <t>３・４・７</t>
  </si>
  <si>
    <t>３・４・８</t>
  </si>
  <si>
    <t>３・４・９</t>
  </si>
  <si>
    <t>３・４・１０</t>
  </si>
  <si>
    <t>（16.0）</t>
  </si>
  <si>
    <t>（4620）</t>
  </si>
  <si>
    <t>（0）</t>
  </si>
  <si>
    <r>
      <t>（</t>
    </r>
    <r>
      <rPr>
        <sz val="11"/>
        <rFont val="ＭＳ Ｐゴシック"/>
        <family val="3"/>
      </rPr>
      <t>S47.9.5</t>
    </r>
    <r>
      <rPr>
        <sz val="11"/>
        <rFont val="ＭＳ Ｐゴシック"/>
        <family val="3"/>
      </rPr>
      <t>）</t>
    </r>
  </si>
  <si>
    <t>　</t>
  </si>
  <si>
    <t>３・４・１１</t>
  </si>
  <si>
    <t>３・４・１２</t>
  </si>
  <si>
    <t>３・４・２２</t>
  </si>
  <si>
    <t xml:space="preserve"> </t>
  </si>
  <si>
    <t>３・４・２３</t>
  </si>
  <si>
    <t>　</t>
  </si>
  <si>
    <t>３・４・３７</t>
  </si>
  <si>
    <t>３・５・１９</t>
  </si>
  <si>
    <t>３・５・２５</t>
  </si>
  <si>
    <t>３・５・３０</t>
  </si>
  <si>
    <t>３・５・３３</t>
  </si>
  <si>
    <t>３・５・３６</t>
  </si>
  <si>
    <t>３・５・３８</t>
  </si>
  <si>
    <t>７・５・１</t>
  </si>
  <si>
    <t>７・６・３</t>
  </si>
  <si>
    <t>７・６・４</t>
  </si>
  <si>
    <t>７・６・５</t>
  </si>
  <si>
    <t xml:space="preserve"> </t>
  </si>
  <si>
    <t>（％）</t>
  </si>
  <si>
    <t>-</t>
  </si>
  <si>
    <t>国　　道</t>
  </si>
  <si>
    <t>県　　道</t>
  </si>
  <si>
    <t>市　　道</t>
  </si>
  <si>
    <t>1　  級</t>
  </si>
  <si>
    <t>2　  級</t>
  </si>
  <si>
    <r>
      <t xml:space="preserve">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</si>
  <si>
    <t>注）舗装率及び歩道等設置率は、小数第３位の値を切り捨てした。</t>
  </si>
  <si>
    <t>平成26年12月31日現在</t>
  </si>
  <si>
    <t>5都市施設－2道　路</t>
  </si>
  <si>
    <t>各年4月1日現在</t>
  </si>
  <si>
    <t>5都市施設－2道路</t>
  </si>
  <si>
    <t>平成25年4月1日現在　</t>
  </si>
  <si>
    <t xml:space="preserve">                 平成26年4月1日現在　</t>
  </si>
  <si>
    <t>　注３）　歩道等設置率は、小数点第3位以下を切捨てをした。</t>
  </si>
  <si>
    <t>-</t>
  </si>
  <si>
    <t>平成26年4月1日現在</t>
  </si>
  <si>
    <t>（％）</t>
  </si>
  <si>
    <t>（ｍ）</t>
  </si>
  <si>
    <t>（％）</t>
  </si>
  <si>
    <t>（ｍ）</t>
  </si>
  <si>
    <t>（路線）</t>
  </si>
  <si>
    <t>　3 都市計画道路の概況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</si>
</sst>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0.00_);[Red]\(0.00\)"/>
    <numFmt numFmtId="203" formatCode="#,##0.00_ ;[Red]\-#,##0.00\ "/>
    <numFmt numFmtId="204" formatCode="#,##0.000;[Red]\-#,##0.000"/>
    <numFmt numFmtId="205" formatCode="#,##0.0000;[Red]\-#,##0.0000"/>
    <numFmt numFmtId="206" formatCode="0.000_ ;[Red]\-0.000\ "/>
    <numFmt numFmtId="207" formatCode="0.00_ ;[Red]\-0.00\ "/>
    <numFmt numFmtId="208" formatCode="0.0000_ ;[Red]\-0.0000\ 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S創英角ｺﾞｼｯｸUB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38" fontId="0" fillId="0" borderId="0" xfId="49" applyBorder="1" applyAlignment="1">
      <alignment/>
    </xf>
    <xf numFmtId="38" fontId="0" fillId="0" borderId="0" xfId="49" applyAlignment="1">
      <alignment/>
    </xf>
    <xf numFmtId="38" fontId="0" fillId="0" borderId="0" xfId="49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61" applyAlignment="1">
      <alignment vertical="center"/>
      <protection/>
    </xf>
    <xf numFmtId="0" fontId="22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 shrinkToFit="1"/>
      <protection/>
    </xf>
    <xf numFmtId="0" fontId="0" fillId="0" borderId="13" xfId="61" applyFill="1" applyBorder="1" applyAlignment="1">
      <alignment horizontal="center" vertical="center"/>
      <protection/>
    </xf>
    <xf numFmtId="0" fontId="0" fillId="0" borderId="14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3" xfId="61" applyBorder="1" applyAlignment="1">
      <alignment horizontal="left" vertical="center" shrinkToFit="1"/>
      <protection/>
    </xf>
    <xf numFmtId="176" fontId="0" fillId="0" borderId="13" xfId="61" applyNumberFormat="1" applyBorder="1" applyAlignment="1">
      <alignment horizontal="right" vertical="center"/>
      <protection/>
    </xf>
    <xf numFmtId="38" fontId="0" fillId="0" borderId="13" xfId="49" applyBorder="1" applyAlignment="1">
      <alignment vertical="center"/>
    </xf>
    <xf numFmtId="38" fontId="0" fillId="0" borderId="13" xfId="49" applyFill="1" applyBorder="1" applyAlignment="1">
      <alignment vertical="center"/>
    </xf>
    <xf numFmtId="38" fontId="0" fillId="0" borderId="13" xfId="49" applyBorder="1" applyAlignment="1">
      <alignment horizontal="center" vertical="center"/>
    </xf>
    <xf numFmtId="57" fontId="0" fillId="0" borderId="16" xfId="61" applyNumberForma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7" xfId="61" applyBorder="1" applyAlignment="1">
      <alignment horizontal="left" vertical="center" shrinkToFit="1"/>
      <protection/>
    </xf>
    <xf numFmtId="176" fontId="0" fillId="0" borderId="17" xfId="61" applyNumberFormat="1" applyBorder="1" applyAlignment="1">
      <alignment horizontal="right" vertical="center"/>
      <protection/>
    </xf>
    <xf numFmtId="38" fontId="0" fillId="0" borderId="17" xfId="49" applyBorder="1" applyAlignment="1">
      <alignment vertical="center"/>
    </xf>
    <xf numFmtId="38" fontId="0" fillId="0" borderId="17" xfId="49" applyFill="1" applyBorder="1" applyAlignment="1">
      <alignment vertical="center"/>
    </xf>
    <xf numFmtId="38" fontId="0" fillId="0" borderId="17" xfId="49" applyBorder="1" applyAlignment="1">
      <alignment horizontal="center" vertical="center"/>
    </xf>
    <xf numFmtId="57" fontId="0" fillId="0" borderId="18" xfId="61" applyNumberFormat="1" applyBorder="1" applyAlignment="1">
      <alignment horizontal="center" vertical="center"/>
      <protection/>
    </xf>
    <xf numFmtId="0" fontId="0" fillId="0" borderId="17" xfId="61" applyFont="1" applyBorder="1" applyAlignment="1">
      <alignment horizontal="left" vertical="center" shrinkToFit="1"/>
      <protection/>
    </xf>
    <xf numFmtId="0" fontId="0" fillId="0" borderId="15" xfId="61" applyBorder="1" applyAlignment="1">
      <alignment horizontal="center" vertical="center"/>
      <protection/>
    </xf>
    <xf numFmtId="0" fontId="0" fillId="0" borderId="15" xfId="61" applyBorder="1" applyAlignment="1">
      <alignment horizontal="left" vertical="center"/>
      <protection/>
    </xf>
    <xf numFmtId="0" fontId="0" fillId="0" borderId="15" xfId="61" applyBorder="1" applyAlignment="1">
      <alignment horizontal="left" vertical="center" shrinkToFit="1"/>
      <protection/>
    </xf>
    <xf numFmtId="176" fontId="0" fillId="0" borderId="15" xfId="61" applyNumberFormat="1" applyBorder="1" applyAlignment="1">
      <alignment horizontal="right" vertical="center"/>
      <protection/>
    </xf>
    <xf numFmtId="38" fontId="0" fillId="0" borderId="15" xfId="49" applyBorder="1" applyAlignment="1">
      <alignment vertical="center"/>
    </xf>
    <xf numFmtId="38" fontId="0" fillId="0" borderId="15" xfId="49" applyFill="1" applyBorder="1" applyAlignment="1">
      <alignment vertical="center"/>
    </xf>
    <xf numFmtId="38" fontId="0" fillId="0" borderId="15" xfId="49" applyBorder="1" applyAlignment="1">
      <alignment horizontal="center" vertical="center"/>
    </xf>
    <xf numFmtId="57" fontId="0" fillId="0" borderId="19" xfId="61" applyNumberFormat="1" applyBorder="1" applyAlignment="1">
      <alignment horizontal="center" vertical="center"/>
      <protection/>
    </xf>
    <xf numFmtId="0" fontId="0" fillId="0" borderId="15" xfId="61" applyFont="1" applyBorder="1" applyAlignment="1">
      <alignment horizontal="left" vertical="center" shrinkToFit="1"/>
      <protection/>
    </xf>
    <xf numFmtId="57" fontId="0" fillId="0" borderId="20" xfId="61" applyNumberFormat="1" applyBorder="1" applyAlignment="1">
      <alignment horizontal="center" vertical="center"/>
      <protection/>
    </xf>
    <xf numFmtId="0" fontId="0" fillId="0" borderId="16" xfId="61" applyFont="1" applyBorder="1" applyAlignment="1">
      <alignment horizontal="left" vertical="center"/>
      <protection/>
    </xf>
    <xf numFmtId="38" fontId="0" fillId="0" borderId="17" xfId="49" applyFont="1" applyBorder="1" applyAlignment="1">
      <alignment horizontal="center" vertical="center"/>
    </xf>
    <xf numFmtId="57" fontId="0" fillId="0" borderId="0" xfId="61" applyNumberFormat="1" applyBorder="1" applyAlignment="1">
      <alignment horizontal="center" vertical="center"/>
      <protection/>
    </xf>
    <xf numFmtId="0" fontId="0" fillId="0" borderId="18" xfId="61" applyFont="1" applyBorder="1" applyAlignment="1">
      <alignment horizontal="left" vertical="center"/>
      <protection/>
    </xf>
    <xf numFmtId="0" fontId="0" fillId="0" borderId="18" xfId="61" applyFont="1" applyBorder="1" applyAlignment="1">
      <alignment horizontal="left" vertical="center" shrinkToFit="1"/>
      <protection/>
    </xf>
    <xf numFmtId="38" fontId="0" fillId="0" borderId="15" xfId="49" applyFont="1" applyBorder="1" applyAlignment="1">
      <alignment horizontal="center" vertical="center"/>
    </xf>
    <xf numFmtId="57" fontId="0" fillId="0" borderId="15" xfId="61" applyNumberFormat="1" applyBorder="1" applyAlignment="1">
      <alignment horizontal="center" vertical="center"/>
      <protection/>
    </xf>
    <xf numFmtId="176" fontId="0" fillId="0" borderId="16" xfId="61" applyNumberFormat="1" applyBorder="1" applyAlignment="1" quotePrefix="1">
      <alignment horizontal="right" vertical="center"/>
      <protection/>
    </xf>
    <xf numFmtId="38" fontId="0" fillId="0" borderId="13" xfId="49" applyFont="1" applyBorder="1" applyAlignment="1" quotePrefix="1">
      <alignment horizontal="right" vertical="center"/>
    </xf>
    <xf numFmtId="38" fontId="0" fillId="0" borderId="13" xfId="49" applyFont="1" applyFill="1" applyBorder="1" applyAlignment="1" quotePrefix="1">
      <alignment horizontal="right" vertical="center"/>
    </xf>
    <xf numFmtId="57" fontId="0" fillId="0" borderId="16" xfId="61" applyNumberFormat="1" applyFont="1" applyBorder="1" applyAlignment="1" quotePrefix="1">
      <alignment horizontal="center" vertical="center" shrinkToFit="1"/>
      <protection/>
    </xf>
    <xf numFmtId="176" fontId="0" fillId="0" borderId="18" xfId="61" applyNumberFormat="1" applyBorder="1" applyAlignment="1">
      <alignment horizontal="right" vertical="center"/>
      <protection/>
    </xf>
    <xf numFmtId="0" fontId="0" fillId="0" borderId="17" xfId="61" applyFont="1" applyBorder="1" applyAlignment="1">
      <alignment horizontal="left" vertical="center"/>
      <protection/>
    </xf>
    <xf numFmtId="38" fontId="0" fillId="0" borderId="15" xfId="49" applyFont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3" xfId="49" applyFont="1" applyFill="1" applyBorder="1" applyAlignment="1">
      <alignment horizontal="left" vertical="center" shrinkToFit="1"/>
    </xf>
    <xf numFmtId="38" fontId="0" fillId="0" borderId="15" xfId="49" applyFont="1" applyFill="1" applyBorder="1" applyAlignment="1">
      <alignment vertical="center" shrinkToFit="1"/>
    </xf>
    <xf numFmtId="38" fontId="0" fillId="0" borderId="13" xfId="49" applyFont="1" applyBorder="1" applyAlignment="1">
      <alignment horizontal="center" vertical="center"/>
    </xf>
    <xf numFmtId="57" fontId="0" fillId="0" borderId="13" xfId="61" applyNumberFormat="1" applyBorder="1" applyAlignment="1">
      <alignment horizontal="center" vertical="center"/>
      <protection/>
    </xf>
    <xf numFmtId="0" fontId="0" fillId="0" borderId="15" xfId="61" applyFont="1" applyBorder="1" applyAlignment="1">
      <alignment horizontal="left" vertical="center"/>
      <protection/>
    </xf>
    <xf numFmtId="176" fontId="0" fillId="0" borderId="21" xfId="61" applyNumberFormat="1" applyBorder="1" applyAlignment="1">
      <alignment horizontal="right" vertical="center"/>
      <protection/>
    </xf>
    <xf numFmtId="176" fontId="0" fillId="0" borderId="14" xfId="61" applyNumberFormat="1" applyBorder="1" applyAlignment="1">
      <alignment horizontal="right" vertical="center"/>
      <protection/>
    </xf>
    <xf numFmtId="176" fontId="0" fillId="0" borderId="0" xfId="61" applyNumberFormat="1" applyBorder="1" applyAlignment="1">
      <alignment horizontal="right" vertical="center"/>
      <protection/>
    </xf>
    <xf numFmtId="38" fontId="0" fillId="0" borderId="0" xfId="49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 applyAlignment="1">
      <alignment horizontal="left" vertical="center" shrinkToFi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Border="1" applyAlignment="1">
      <alignment horizontal="left" vertical="center"/>
      <protection/>
    </xf>
    <xf numFmtId="0" fontId="4" fillId="0" borderId="0" xfId="61" applyFont="1">
      <alignment vertical="center"/>
      <protection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23" fillId="0" borderId="0" xfId="49" applyFont="1" applyAlignment="1">
      <alignment horizontal="right" vertical="center"/>
    </xf>
    <xf numFmtId="0" fontId="23" fillId="0" borderId="22" xfId="0" applyFont="1" applyBorder="1" applyAlignment="1">
      <alignment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distributed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5" xfId="0" applyFont="1" applyBorder="1" applyAlignment="1">
      <alignment horizontal="distributed"/>
    </xf>
    <xf numFmtId="0" fontId="23" fillId="0" borderId="15" xfId="0" applyFont="1" applyBorder="1" applyAlignment="1">
      <alignment horizontal="right"/>
    </xf>
    <xf numFmtId="0" fontId="23" fillId="0" borderId="11" xfId="0" applyFont="1" applyBorder="1" applyAlignment="1">
      <alignment horizontal="right" wrapText="1"/>
    </xf>
    <xf numFmtId="0" fontId="23" fillId="0" borderId="19" xfId="0" applyFont="1" applyBorder="1" applyAlignment="1">
      <alignment horizontal="right" wrapText="1"/>
    </xf>
    <xf numFmtId="0" fontId="23" fillId="0" borderId="14" xfId="0" applyFont="1" applyBorder="1" applyAlignment="1">
      <alignment horizontal="right"/>
    </xf>
    <xf numFmtId="0" fontId="23" fillId="0" borderId="0" xfId="0" applyFont="1" applyAlignment="1">
      <alignment horizontal="right" vertical="center"/>
    </xf>
    <xf numFmtId="0" fontId="23" fillId="0" borderId="0" xfId="0" applyNumberFormat="1" applyFont="1" applyFill="1" applyAlignment="1">
      <alignment horizontal="right" vertical="center"/>
    </xf>
    <xf numFmtId="19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0" fillId="0" borderId="22" xfId="0" applyBorder="1" applyAlignment="1">
      <alignment/>
    </xf>
    <xf numFmtId="0" fontId="23" fillId="0" borderId="20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22" xfId="0" applyFont="1" applyBorder="1" applyAlignment="1">
      <alignment/>
    </xf>
    <xf numFmtId="38" fontId="6" fillId="0" borderId="0" xfId="49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199" fontId="6" fillId="0" borderId="0" xfId="0" applyNumberFormat="1" applyFont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22" xfId="49" applyFont="1" applyFill="1" applyBorder="1" applyAlignment="1">
      <alignment horizontal="right" vertical="center"/>
    </xf>
    <xf numFmtId="38" fontId="6" fillId="0" borderId="22" xfId="49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horizontal="right" vertical="center"/>
    </xf>
    <xf numFmtId="199" fontId="6" fillId="0" borderId="22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8" fontId="23" fillId="0" borderId="10" xfId="49" applyFont="1" applyBorder="1" applyAlignment="1">
      <alignment horizontal="right" vertical="center"/>
    </xf>
    <xf numFmtId="38" fontId="23" fillId="0" borderId="20" xfId="49" applyFont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199" fontId="6" fillId="0" borderId="2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38" fontId="0" fillId="0" borderId="0" xfId="49" applyAlignment="1">
      <alignment horizontal="center"/>
    </xf>
    <xf numFmtId="38" fontId="0" fillId="0" borderId="0" xfId="49" applyFont="1" applyBorder="1" applyAlignment="1">
      <alignment horizontal="right"/>
    </xf>
    <xf numFmtId="38" fontId="0" fillId="0" borderId="22" xfId="49" applyBorder="1" applyAlignment="1">
      <alignment horizontal="center"/>
    </xf>
    <xf numFmtId="38" fontId="0" fillId="0" borderId="22" xfId="49" applyBorder="1" applyAlignment="1">
      <alignment/>
    </xf>
    <xf numFmtId="38" fontId="0" fillId="0" borderId="0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18" xfId="49" applyFont="1" applyBorder="1" applyAlignment="1">
      <alignment/>
    </xf>
    <xf numFmtId="38" fontId="0" fillId="0" borderId="0" xfId="49" applyFill="1" applyBorder="1" applyAlignment="1">
      <alignment horizontal="center" vertical="center"/>
    </xf>
    <xf numFmtId="38" fontId="0" fillId="0" borderId="18" xfId="49" applyBorder="1" applyAlignment="1">
      <alignment/>
    </xf>
    <xf numFmtId="38" fontId="0" fillId="0" borderId="26" xfId="49" applyFill="1" applyBorder="1" applyAlignment="1">
      <alignment horizontal="center" vertical="center"/>
    </xf>
    <xf numFmtId="38" fontId="0" fillId="0" borderId="0" xfId="49" applyBorder="1" applyAlignment="1">
      <alignment horizontal="right"/>
    </xf>
    <xf numFmtId="38" fontId="0" fillId="0" borderId="0" xfId="49" applyBorder="1" applyAlignment="1">
      <alignment horizontal="center" vertical="center"/>
    </xf>
    <xf numFmtId="38" fontId="0" fillId="0" borderId="26" xfId="49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2" fontId="0" fillId="0" borderId="0" xfId="49" applyNumberFormat="1" applyBorder="1" applyAlignment="1">
      <alignment horizontal="center" vertical="center"/>
    </xf>
    <xf numFmtId="38" fontId="0" fillId="0" borderId="0" xfId="49" applyAlignment="1">
      <alignment horizontal="center" vertical="center"/>
    </xf>
    <xf numFmtId="38" fontId="0" fillId="0" borderId="0" xfId="49" applyAlignment="1">
      <alignment vertical="center"/>
    </xf>
    <xf numFmtId="0" fontId="0" fillId="0" borderId="0" xfId="0" applyNumberFormat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12" xfId="49" applyBorder="1" applyAlignment="1">
      <alignment horizontal="center" vertical="center"/>
    </xf>
    <xf numFmtId="38" fontId="0" fillId="0" borderId="14" xfId="49" applyBorder="1" applyAlignment="1">
      <alignment horizontal="center" vertical="center"/>
    </xf>
    <xf numFmtId="38" fontId="0" fillId="0" borderId="15" xfId="49" applyFont="1" applyBorder="1" applyAlignment="1">
      <alignment horizontal="center" vertical="top"/>
    </xf>
    <xf numFmtId="38" fontId="0" fillId="0" borderId="14" xfId="49" applyFont="1" applyBorder="1" applyAlignment="1">
      <alignment horizontal="center" vertical="top"/>
    </xf>
    <xf numFmtId="38" fontId="26" fillId="0" borderId="24" xfId="49" applyFont="1" applyBorder="1" applyAlignment="1">
      <alignment horizontal="center"/>
    </xf>
    <xf numFmtId="38" fontId="0" fillId="0" borderId="24" xfId="49" applyFont="1" applyBorder="1" applyAlignment="1">
      <alignment horizontal="center"/>
    </xf>
    <xf numFmtId="38" fontId="0" fillId="0" borderId="23" xfId="49" applyFont="1" applyBorder="1" applyAlignment="1">
      <alignment horizontal="center"/>
    </xf>
    <xf numFmtId="38" fontId="0" fillId="0" borderId="0" xfId="49" applyBorder="1" applyAlignment="1">
      <alignment horizontal="center"/>
    </xf>
    <xf numFmtId="207" fontId="0" fillId="0" borderId="0" xfId="49" applyNumberFormat="1" applyAlignment="1">
      <alignment horizontal="center" vertical="center"/>
    </xf>
    <xf numFmtId="207" fontId="0" fillId="0" borderId="22" xfId="49" applyNumberFormat="1" applyBorder="1" applyAlignment="1">
      <alignment horizontal="center" vertical="center"/>
    </xf>
    <xf numFmtId="202" fontId="0" fillId="0" borderId="22" xfId="49" applyNumberFormat="1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22" xfId="49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27" xfId="49" applyBorder="1" applyAlignment="1">
      <alignment horizontal="center" vertical="center"/>
    </xf>
    <xf numFmtId="0" fontId="0" fillId="0" borderId="0" xfId="0" applyBorder="1" applyAlignment="1">
      <alignment horizontal="right" vertical="top" wrapText="1"/>
    </xf>
    <xf numFmtId="38" fontId="0" fillId="0" borderId="0" xfId="49" applyFont="1" applyBorder="1" applyAlignment="1">
      <alignment horizontal="center" vertical="center"/>
    </xf>
    <xf numFmtId="0" fontId="6" fillId="0" borderId="10" xfId="61" applyFont="1" applyFill="1" applyBorder="1" applyAlignment="1">
      <alignment horizontal="right" vertical="center"/>
      <protection/>
    </xf>
    <xf numFmtId="186" fontId="0" fillId="0" borderId="0" xfId="0" applyNumberFormat="1" applyFont="1" applyBorder="1" applyAlignment="1">
      <alignment horizontal="left" vertical="center"/>
    </xf>
    <xf numFmtId="38" fontId="0" fillId="0" borderId="22" xfId="49" applyFont="1" applyBorder="1" applyAlignment="1">
      <alignment horizontal="right"/>
    </xf>
    <xf numFmtId="0" fontId="23" fillId="0" borderId="0" xfId="0" applyFont="1" applyAlignment="1">
      <alignment horizontal="left" vertical="top" wrapText="1"/>
    </xf>
    <xf numFmtId="0" fontId="23" fillId="0" borderId="10" xfId="0" applyFont="1" applyBorder="1" applyAlignment="1">
      <alignment horizontal="right" wrapText="1"/>
    </xf>
    <xf numFmtId="207" fontId="0" fillId="0" borderId="0" xfId="49" applyNumberFormat="1" applyBorder="1" applyAlignment="1">
      <alignment horizontal="center" vertical="center"/>
    </xf>
    <xf numFmtId="0" fontId="0" fillId="0" borderId="0" xfId="0" applyBorder="1" applyAlignment="1">
      <alignment horizontal="right" vertical="top" wrapText="1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38" fontId="4" fillId="0" borderId="0" xfId="49" applyFont="1" applyBorder="1" applyAlignment="1">
      <alignment horizontal="left" indent="1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0" fontId="0" fillId="0" borderId="20" xfId="61" applyFont="1" applyBorder="1" applyAlignment="1">
      <alignment horizontal="left" vertical="center"/>
      <protection/>
    </xf>
    <xf numFmtId="196" fontId="0" fillId="0" borderId="16" xfId="49" applyNumberFormat="1" applyBorder="1" applyAlignment="1">
      <alignment horizontal="right" vertical="center"/>
    </xf>
    <xf numFmtId="196" fontId="0" fillId="0" borderId="18" xfId="49" applyNumberFormat="1" applyBorder="1" applyAlignment="1">
      <alignment horizontal="right" vertical="center"/>
    </xf>
    <xf numFmtId="196" fontId="0" fillId="0" borderId="19" xfId="49" applyNumberFormat="1" applyBorder="1" applyAlignment="1">
      <alignment horizontal="right" vertical="center"/>
    </xf>
    <xf numFmtId="0" fontId="0" fillId="0" borderId="13" xfId="61" applyBorder="1" applyAlignment="1">
      <alignment horizontal="left" vertical="center" shrinkToFit="1"/>
      <protection/>
    </xf>
    <xf numFmtId="0" fontId="0" fillId="0" borderId="15" xfId="61" applyBorder="1" applyAlignment="1">
      <alignment horizontal="left" vertical="center" shrinkToFit="1"/>
      <protection/>
    </xf>
    <xf numFmtId="0" fontId="0" fillId="0" borderId="15" xfId="61" applyBorder="1" applyAlignment="1">
      <alignment horizontal="left" vertical="center"/>
      <protection/>
    </xf>
    <xf numFmtId="0" fontId="0" fillId="0" borderId="17" xfId="61" applyBorder="1" applyAlignment="1">
      <alignment horizontal="left" vertical="center" shrinkToFit="1"/>
      <protection/>
    </xf>
    <xf numFmtId="0" fontId="0" fillId="0" borderId="17" xfId="61" applyBorder="1" applyAlignment="1">
      <alignment horizontal="left" vertical="center"/>
      <protection/>
    </xf>
    <xf numFmtId="0" fontId="0" fillId="0" borderId="13" xfId="61" applyBorder="1" applyAlignment="1">
      <alignment horizontal="left" vertical="center" wrapText="1" shrinkToFit="1"/>
      <protection/>
    </xf>
    <xf numFmtId="0" fontId="0" fillId="0" borderId="15" xfId="61" applyBorder="1" applyAlignment="1">
      <alignment horizontal="left" vertical="center" wrapText="1" shrinkToFit="1"/>
      <protection/>
    </xf>
    <xf numFmtId="0" fontId="0" fillId="0" borderId="13" xfId="61" applyBorder="1" applyAlignment="1">
      <alignment horizontal="left" vertical="center"/>
      <protection/>
    </xf>
    <xf numFmtId="3" fontId="0" fillId="0" borderId="13" xfId="61" applyNumberFormat="1" applyBorder="1" applyAlignment="1">
      <alignment horizontal="right" vertical="center" shrinkToFit="1"/>
      <protection/>
    </xf>
    <xf numFmtId="0" fontId="0" fillId="0" borderId="17" xfId="61" applyBorder="1" applyAlignment="1">
      <alignment horizontal="right" vertical="center" shrinkToFit="1"/>
      <protection/>
    </xf>
    <xf numFmtId="0" fontId="0" fillId="0" borderId="15" xfId="61" applyBorder="1" applyAlignment="1">
      <alignment horizontal="right" vertical="center" shrinkToFit="1"/>
      <protection/>
    </xf>
    <xf numFmtId="0" fontId="6" fillId="0" borderId="13" xfId="61" applyFont="1" applyBorder="1" applyAlignment="1">
      <alignment horizontal="right" vertical="center" shrinkToFit="1"/>
      <protection/>
    </xf>
    <xf numFmtId="0" fontId="6" fillId="0" borderId="15" xfId="61" applyFont="1" applyBorder="1" applyAlignment="1">
      <alignment horizontal="right" vertical="center" shrinkToFit="1"/>
      <protection/>
    </xf>
    <xf numFmtId="0" fontId="0" fillId="0" borderId="13" xfId="61" applyBorder="1" applyAlignment="1">
      <alignment horizontal="right" vertical="center" shrinkToFit="1"/>
      <protection/>
    </xf>
    <xf numFmtId="0" fontId="0" fillId="0" borderId="13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196" fontId="6" fillId="0" borderId="16" xfId="49" applyNumberFormat="1" applyFont="1" applyBorder="1" applyAlignment="1">
      <alignment horizontal="right" vertical="center"/>
    </xf>
    <xf numFmtId="196" fontId="6" fillId="0" borderId="19" xfId="49" applyNumberFormat="1" applyFont="1" applyBorder="1" applyAlignment="1">
      <alignment horizontal="right" vertical="center"/>
    </xf>
    <xf numFmtId="0" fontId="0" fillId="0" borderId="26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38" fontId="0" fillId="0" borderId="13" xfId="49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21" xfId="61" applyFill="1" applyBorder="1" applyAlignment="1">
      <alignment horizontal="center" vertical="center"/>
      <protection/>
    </xf>
    <xf numFmtId="0" fontId="0" fillId="0" borderId="26" xfId="6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left" vertical="center" wrapText="1"/>
      <protection/>
    </xf>
    <xf numFmtId="0" fontId="0" fillId="0" borderId="17" xfId="61" applyFont="1" applyFill="1" applyBorder="1" applyAlignment="1">
      <alignment horizontal="left" vertical="center" wrapText="1"/>
      <protection/>
    </xf>
    <xf numFmtId="38" fontId="0" fillId="0" borderId="13" xfId="49" applyFill="1" applyBorder="1" applyAlignment="1">
      <alignment horizontal="right" vertical="center"/>
    </xf>
    <xf numFmtId="38" fontId="0" fillId="0" borderId="15" xfId="49" applyFill="1" applyBorder="1" applyAlignment="1">
      <alignment horizontal="right" vertical="center"/>
    </xf>
    <xf numFmtId="0" fontId="0" fillId="0" borderId="11" xfId="61" applyFill="1" applyBorder="1" applyAlignment="1">
      <alignment horizontal="center" vertical="center" shrinkToFit="1"/>
      <protection/>
    </xf>
    <xf numFmtId="38" fontId="0" fillId="0" borderId="13" xfId="49" applyFont="1" applyBorder="1" applyAlignment="1">
      <alignment horizontal="center" vertical="center"/>
    </xf>
    <xf numFmtId="38" fontId="0" fillId="0" borderId="15" xfId="49" applyBorder="1" applyAlignment="1">
      <alignment horizontal="center" vertical="center"/>
    </xf>
    <xf numFmtId="0" fontId="0" fillId="0" borderId="13" xfId="61" applyFill="1" applyBorder="1" applyAlignment="1">
      <alignment horizontal="center" vertical="center" wrapText="1"/>
      <protection/>
    </xf>
    <xf numFmtId="0" fontId="0" fillId="0" borderId="17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3" fontId="0" fillId="0" borderId="13" xfId="61" applyNumberFormat="1" applyBorder="1" applyAlignment="1">
      <alignment horizontal="right" vertical="center"/>
      <protection/>
    </xf>
    <xf numFmtId="0" fontId="0" fillId="0" borderId="15" xfId="61" applyBorder="1" applyAlignment="1">
      <alignment horizontal="right" vertical="center"/>
      <protection/>
    </xf>
    <xf numFmtId="3" fontId="6" fillId="0" borderId="13" xfId="61" applyNumberFormat="1" applyFont="1" applyBorder="1" applyAlignment="1">
      <alignment horizontal="right" vertical="center"/>
      <protection/>
    </xf>
    <xf numFmtId="0" fontId="6" fillId="0" borderId="15" xfId="61" applyFont="1" applyBorder="1" applyAlignment="1">
      <alignment horizontal="right" vertical="center"/>
      <protection/>
    </xf>
    <xf numFmtId="0" fontId="0" fillId="0" borderId="15" xfId="61" applyBorder="1" applyAlignment="1">
      <alignment vertical="center"/>
      <protection/>
    </xf>
    <xf numFmtId="0" fontId="6" fillId="0" borderId="13" xfId="61" applyFont="1" applyFill="1" applyBorder="1" applyAlignment="1">
      <alignment horizontal="right" vertical="center" shrinkToFit="1"/>
      <protection/>
    </xf>
    <xf numFmtId="0" fontId="6" fillId="0" borderId="15" xfId="61" applyFont="1" applyFill="1" applyBorder="1" applyAlignment="1">
      <alignment horizontal="right" vertical="center" shrinkToFit="1"/>
      <protection/>
    </xf>
    <xf numFmtId="0" fontId="0" fillId="0" borderId="13" xfId="61" applyBorder="1" applyAlignment="1">
      <alignment horizontal="right" vertical="center" wrapText="1" shrinkToFit="1"/>
      <protection/>
    </xf>
    <xf numFmtId="0" fontId="0" fillId="0" borderId="15" xfId="61" applyBorder="1" applyAlignment="1">
      <alignment horizontal="right" vertical="center" wrapText="1" shrinkToFit="1"/>
      <protection/>
    </xf>
    <xf numFmtId="38" fontId="0" fillId="0" borderId="13" xfId="49" applyFont="1" applyFill="1" applyBorder="1" applyAlignment="1">
      <alignment horizontal="right" vertical="center" shrinkToFit="1"/>
    </xf>
    <xf numFmtId="0" fontId="0" fillId="0" borderId="13" xfId="61" applyFont="1" applyBorder="1" applyAlignment="1">
      <alignment horizontal="left" vertical="center" wrapText="1" shrinkToFit="1"/>
      <protection/>
    </xf>
    <xf numFmtId="0" fontId="0" fillId="0" borderId="13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right" vertical="center"/>
      <protection/>
    </xf>
    <xf numFmtId="38" fontId="0" fillId="0" borderId="15" xfId="49" applyBorder="1" applyAlignment="1">
      <alignment horizontal="right" vertical="center"/>
    </xf>
    <xf numFmtId="3" fontId="0" fillId="0" borderId="13" xfId="61" applyNumberFormat="1" applyBorder="1" applyAlignment="1">
      <alignment horizontal="right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5-2-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25390625" style="0" customWidth="1"/>
    <col min="3" max="3" width="9.375" style="0" customWidth="1"/>
    <col min="4" max="4" width="11.25390625" style="0" customWidth="1"/>
    <col min="5" max="6" width="11.75390625" style="0" customWidth="1"/>
    <col min="7" max="7" width="7.125" style="0" bestFit="1" customWidth="1"/>
    <col min="8" max="8" width="11.00390625" style="0" bestFit="1" customWidth="1"/>
    <col min="9" max="9" width="14.50390625" style="0" customWidth="1"/>
  </cols>
  <sheetData>
    <row r="1" ht="13.5">
      <c r="A1" s="160" t="s">
        <v>191</v>
      </c>
    </row>
    <row r="2" spans="1:4" ht="17.25" customHeight="1">
      <c r="A2" s="3" t="s">
        <v>11</v>
      </c>
      <c r="C2" s="2"/>
      <c r="D2" s="2"/>
    </row>
    <row r="3" spans="2:9" ht="14.25" customHeight="1" thickBot="1">
      <c r="B3" s="98"/>
      <c r="C3" s="81"/>
      <c r="D3" s="81"/>
      <c r="E3" s="81"/>
      <c r="F3" s="81"/>
      <c r="G3" s="102"/>
      <c r="H3" s="102"/>
      <c r="I3" s="82" t="s">
        <v>196</v>
      </c>
    </row>
    <row r="4" spans="1:9" ht="32.25" customHeight="1">
      <c r="A4" s="169" t="s">
        <v>0</v>
      </c>
      <c r="B4" s="170"/>
      <c r="C4" s="83" t="s">
        <v>1</v>
      </c>
      <c r="D4" s="84" t="s">
        <v>2</v>
      </c>
      <c r="E4" s="166" t="s">
        <v>3</v>
      </c>
      <c r="F4" s="167"/>
      <c r="G4" s="85" t="s">
        <v>4</v>
      </c>
      <c r="H4" s="84" t="s">
        <v>5</v>
      </c>
      <c r="I4" s="86" t="s">
        <v>6</v>
      </c>
    </row>
    <row r="5" spans="1:9" ht="49.5" customHeight="1">
      <c r="A5" s="171"/>
      <c r="B5" s="172"/>
      <c r="C5" s="87" t="s">
        <v>7</v>
      </c>
      <c r="D5" s="88" t="s">
        <v>43</v>
      </c>
      <c r="E5" s="89" t="s">
        <v>9</v>
      </c>
      <c r="F5" s="90" t="s">
        <v>10</v>
      </c>
      <c r="G5" s="91" t="s">
        <v>179</v>
      </c>
      <c r="H5" s="88" t="s">
        <v>43</v>
      </c>
      <c r="I5" s="163" t="s">
        <v>179</v>
      </c>
    </row>
    <row r="6" spans="1:9" ht="32.25" customHeight="1">
      <c r="A6" s="101" t="s">
        <v>181</v>
      </c>
      <c r="B6" s="100"/>
      <c r="C6" s="117">
        <v>2</v>
      </c>
      <c r="D6" s="80">
        <v>7844</v>
      </c>
      <c r="E6" s="80">
        <v>7844</v>
      </c>
      <c r="F6" s="92" t="s">
        <v>180</v>
      </c>
      <c r="G6" s="93">
        <f aca="true" t="shared" si="0" ref="G6:G11">ROUNDDOWN(E6/D6*100,2)</f>
        <v>100</v>
      </c>
      <c r="H6" s="80">
        <v>7807</v>
      </c>
      <c r="I6" s="94">
        <f aca="true" t="shared" si="1" ref="I6:I11">ROUNDDOWN(H6/D6,4)*100</f>
        <v>99.52</v>
      </c>
    </row>
    <row r="7" spans="1:9" ht="32.25" customHeight="1">
      <c r="A7" s="92" t="s">
        <v>182</v>
      </c>
      <c r="B7" s="115"/>
      <c r="C7" s="116">
        <v>6</v>
      </c>
      <c r="D7" s="80">
        <v>15171</v>
      </c>
      <c r="E7" s="80">
        <v>15171</v>
      </c>
      <c r="F7" s="92" t="s">
        <v>180</v>
      </c>
      <c r="G7" s="93">
        <f t="shared" si="0"/>
        <v>100</v>
      </c>
      <c r="H7" s="80">
        <v>12596</v>
      </c>
      <c r="I7" s="94">
        <f t="shared" si="1"/>
        <v>83.02000000000001</v>
      </c>
    </row>
    <row r="8" spans="1:9" ht="32.25" customHeight="1">
      <c r="A8" s="101" t="s">
        <v>183</v>
      </c>
      <c r="B8" s="100"/>
      <c r="C8" s="118">
        <f>SUM(C9:C11)</f>
        <v>2972</v>
      </c>
      <c r="D8" s="118">
        <f>SUM(D9:D11)</f>
        <v>396334</v>
      </c>
      <c r="E8" s="118">
        <f>SUM(E9:E11)</f>
        <v>305552</v>
      </c>
      <c r="F8" s="118">
        <f>SUM(F9:F11)</f>
        <v>90782</v>
      </c>
      <c r="G8" s="119">
        <f t="shared" si="0"/>
        <v>77.09</v>
      </c>
      <c r="H8" s="118">
        <f>SUM(H9:H11)</f>
        <v>39708</v>
      </c>
      <c r="I8" s="120">
        <f t="shared" si="1"/>
        <v>10.01</v>
      </c>
    </row>
    <row r="9" spans="1:9" ht="32.25" customHeight="1">
      <c r="A9" s="1"/>
      <c r="B9" s="113" t="s">
        <v>184</v>
      </c>
      <c r="C9" s="103">
        <v>38</v>
      </c>
      <c r="D9" s="106">
        <v>26232</v>
      </c>
      <c r="E9" s="107">
        <v>26232</v>
      </c>
      <c r="F9" s="106" t="s">
        <v>195</v>
      </c>
      <c r="G9" s="104">
        <f t="shared" si="0"/>
        <v>100</v>
      </c>
      <c r="H9" s="106">
        <v>18959</v>
      </c>
      <c r="I9" s="105">
        <f t="shared" si="1"/>
        <v>72.27</v>
      </c>
    </row>
    <row r="10" spans="1:9" ht="32.25" customHeight="1">
      <c r="A10" s="1"/>
      <c r="B10" s="113" t="s">
        <v>185</v>
      </c>
      <c r="C10" s="103">
        <v>31</v>
      </c>
      <c r="D10" s="106">
        <v>22671</v>
      </c>
      <c r="E10" s="108">
        <v>21811</v>
      </c>
      <c r="F10" s="106">
        <v>860</v>
      </c>
      <c r="G10" s="104">
        <f t="shared" si="0"/>
        <v>96.2</v>
      </c>
      <c r="H10" s="106">
        <v>6198</v>
      </c>
      <c r="I10" s="105">
        <f t="shared" si="1"/>
        <v>27.33</v>
      </c>
    </row>
    <row r="11" spans="1:11" ht="32.25" customHeight="1" thickBot="1">
      <c r="A11" s="99"/>
      <c r="B11" s="114" t="s">
        <v>8</v>
      </c>
      <c r="C11" s="109">
        <v>2903</v>
      </c>
      <c r="D11" s="109">
        <v>347431</v>
      </c>
      <c r="E11" s="110">
        <v>257509</v>
      </c>
      <c r="F11" s="109">
        <v>89922</v>
      </c>
      <c r="G11" s="111">
        <f t="shared" si="0"/>
        <v>74.11</v>
      </c>
      <c r="H11" s="109">
        <v>14551</v>
      </c>
      <c r="I11" s="112">
        <f t="shared" si="1"/>
        <v>4.18</v>
      </c>
      <c r="K11" s="1"/>
    </row>
    <row r="12" spans="2:11" ht="15" customHeight="1">
      <c r="B12" s="168" t="s">
        <v>24</v>
      </c>
      <c r="C12" s="168"/>
      <c r="D12" s="168"/>
      <c r="E12" s="168"/>
      <c r="F12" s="168"/>
      <c r="G12" s="168"/>
      <c r="H12" s="168"/>
      <c r="I12" s="168"/>
      <c r="K12" s="7"/>
    </row>
    <row r="13" spans="2:11" ht="15" customHeight="1">
      <c r="B13" s="168" t="s">
        <v>25</v>
      </c>
      <c r="C13" s="168"/>
      <c r="D13" s="168"/>
      <c r="E13" s="168"/>
      <c r="F13" s="168"/>
      <c r="G13" s="168"/>
      <c r="H13" s="168"/>
      <c r="I13" s="168"/>
      <c r="K13" s="7"/>
    </row>
    <row r="14" spans="2:12" ht="14.25">
      <c r="B14" s="173" t="s">
        <v>194</v>
      </c>
      <c r="C14" s="173"/>
      <c r="D14" s="173"/>
      <c r="E14" s="173"/>
      <c r="F14" s="173"/>
      <c r="G14" s="173"/>
      <c r="H14" s="173"/>
      <c r="I14" s="173"/>
      <c r="J14" s="165"/>
      <c r="K14" s="165"/>
      <c r="L14" s="165"/>
    </row>
    <row r="15" spans="2:12" ht="14.25">
      <c r="B15" s="162"/>
      <c r="C15" s="162"/>
      <c r="D15" s="162"/>
      <c r="E15" s="162"/>
      <c r="F15" s="162"/>
      <c r="G15" s="162"/>
      <c r="H15" s="162"/>
      <c r="I15" s="162"/>
      <c r="J15" s="157"/>
      <c r="K15" s="157"/>
      <c r="L15" s="157"/>
    </row>
    <row r="16" spans="2:9" ht="13.5" customHeight="1">
      <c r="B16" s="96" t="s">
        <v>22</v>
      </c>
      <c r="C16" s="95"/>
      <c r="D16" s="96"/>
      <c r="E16" s="96"/>
      <c r="F16" s="96"/>
      <c r="G16" s="95"/>
      <c r="H16" s="95"/>
      <c r="I16" s="97" t="s">
        <v>193</v>
      </c>
    </row>
    <row r="17" spans="2:9" ht="13.5" customHeight="1">
      <c r="B17" s="95" t="s">
        <v>23</v>
      </c>
      <c r="C17" s="95"/>
      <c r="D17" s="95"/>
      <c r="E17" s="95"/>
      <c r="F17" s="95"/>
      <c r="G17" s="95"/>
      <c r="H17" s="95"/>
      <c r="I17" s="97" t="s">
        <v>192</v>
      </c>
    </row>
  </sheetData>
  <sheetProtection/>
  <mergeCells count="6">
    <mergeCell ref="J14:L14"/>
    <mergeCell ref="E4:F4"/>
    <mergeCell ref="B12:I12"/>
    <mergeCell ref="B13:I13"/>
    <mergeCell ref="A4:B5"/>
    <mergeCell ref="B14:I14"/>
  </mergeCells>
  <printOptions/>
  <pageMargins left="0.7874015748031497" right="0.984251968503937" top="0.7874015748031497" bottom="0.984251968503937" header="0.5118110236220472" footer="0.5118110236220472"/>
  <pageSetup horizontalDpi="600" verticalDpi="600" orientation="portrait" paperSize="9" scale="89" r:id="rId1"/>
  <headerFooter alignWithMargins="0">
    <oddFooter>&amp;R&amp;A</oddFooter>
  </headerFooter>
  <rowBreaks count="1" manualBreakCount="1">
    <brk id="39" min="1" max="16" man="1"/>
  </rowBreaks>
  <ignoredErrors>
    <ignoredError sqref="G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1.375" style="0" customWidth="1"/>
    <col min="3" max="3" width="11.125" style="0" bestFit="1" customWidth="1"/>
    <col min="4" max="4" width="10.50390625" style="121" customWidth="1"/>
    <col min="5" max="5" width="11.875" style="121" bestFit="1" customWidth="1"/>
    <col min="6" max="6" width="12.00390625" style="121" customWidth="1"/>
    <col min="7" max="7" width="11.25390625" style="121" customWidth="1"/>
    <col min="8" max="8" width="10.875" style="121" customWidth="1"/>
    <col min="9" max="9" width="11.00390625" style="121" customWidth="1"/>
    <col min="10" max="10" width="10.50390625" style="121" customWidth="1"/>
    <col min="11" max="11" width="11.25390625" style="0" customWidth="1"/>
  </cols>
  <sheetData>
    <row r="1" ht="13.5">
      <c r="A1" s="160" t="s">
        <v>189</v>
      </c>
    </row>
    <row r="2" spans="1:10" s="5" customFormat="1" ht="17.25">
      <c r="A2" s="174" t="s">
        <v>12</v>
      </c>
      <c r="B2" s="174"/>
      <c r="C2" s="4"/>
      <c r="D2" s="149"/>
      <c r="E2" s="149"/>
      <c r="F2" s="122"/>
      <c r="G2" s="122"/>
      <c r="H2" s="122"/>
      <c r="I2" s="122"/>
      <c r="J2" s="122"/>
    </row>
    <row r="3" spans="1:11" s="5" customFormat="1" ht="14.25" customHeight="1" thickBot="1">
      <c r="A3" s="125"/>
      <c r="B3" s="125"/>
      <c r="C3" s="125"/>
      <c r="D3" s="124"/>
      <c r="E3" s="124"/>
      <c r="F3" s="122"/>
      <c r="G3" s="122"/>
      <c r="H3" s="122"/>
      <c r="I3" s="122"/>
      <c r="J3" s="122"/>
      <c r="K3" s="161" t="s">
        <v>190</v>
      </c>
    </row>
    <row r="4" spans="1:11" s="5" customFormat="1" ht="19.5" customHeight="1">
      <c r="A4" s="175" t="s">
        <v>13</v>
      </c>
      <c r="B4" s="147" t="s">
        <v>1</v>
      </c>
      <c r="C4" s="148" t="s">
        <v>14</v>
      </c>
      <c r="D4" s="147" t="s">
        <v>15</v>
      </c>
      <c r="E4" s="148" t="s">
        <v>4</v>
      </c>
      <c r="F4" s="147" t="s">
        <v>5</v>
      </c>
      <c r="G4" s="146" t="s">
        <v>6</v>
      </c>
      <c r="H4" s="177" t="s">
        <v>16</v>
      </c>
      <c r="I4" s="178"/>
      <c r="J4" s="178"/>
      <c r="K4" s="178"/>
    </row>
    <row r="5" spans="1:11" s="5" customFormat="1" ht="19.5" customHeight="1">
      <c r="A5" s="176"/>
      <c r="B5" s="145" t="s">
        <v>201</v>
      </c>
      <c r="C5" s="144" t="s">
        <v>200</v>
      </c>
      <c r="D5" s="145" t="s">
        <v>200</v>
      </c>
      <c r="E5" s="144" t="s">
        <v>199</v>
      </c>
      <c r="F5" s="145" t="s">
        <v>198</v>
      </c>
      <c r="G5" s="144" t="s">
        <v>197</v>
      </c>
      <c r="H5" s="143" t="s">
        <v>17</v>
      </c>
      <c r="I5" s="143" t="s">
        <v>18</v>
      </c>
      <c r="J5" s="142" t="s">
        <v>19</v>
      </c>
      <c r="K5" s="142" t="s">
        <v>20</v>
      </c>
    </row>
    <row r="6" spans="1:11" s="5" customFormat="1" ht="19.5" customHeight="1">
      <c r="A6" s="141" t="s">
        <v>186</v>
      </c>
      <c r="B6" s="134">
        <v>2204</v>
      </c>
      <c r="C6" s="138">
        <v>353177</v>
      </c>
      <c r="D6" s="138">
        <v>224006</v>
      </c>
      <c r="E6" s="150">
        <f aca="true" t="shared" si="0" ref="E6:E30">ROUNDDOWN(D6*100/C6,2)</f>
        <v>63.42</v>
      </c>
      <c r="F6" s="138">
        <v>20098</v>
      </c>
      <c r="G6" s="137">
        <f aca="true" t="shared" si="1" ref="G6:G30">ROUNDDOWN(F6*100/C6,2)</f>
        <v>5.69</v>
      </c>
      <c r="H6" s="138">
        <v>223485</v>
      </c>
      <c r="I6" s="138">
        <v>103558</v>
      </c>
      <c r="J6" s="138">
        <v>25832</v>
      </c>
      <c r="K6" s="140">
        <v>302</v>
      </c>
    </row>
    <row r="7" spans="1:11" s="5" customFormat="1" ht="19.5" customHeight="1">
      <c r="A7" s="139">
        <v>3</v>
      </c>
      <c r="B7" s="134">
        <v>2254</v>
      </c>
      <c r="C7" s="138">
        <v>355743</v>
      </c>
      <c r="D7" s="138">
        <v>227664</v>
      </c>
      <c r="E7" s="150">
        <f t="shared" si="0"/>
        <v>63.99</v>
      </c>
      <c r="F7" s="138">
        <v>21118</v>
      </c>
      <c r="G7" s="137">
        <f t="shared" si="1"/>
        <v>5.93</v>
      </c>
      <c r="H7" s="138">
        <v>225004</v>
      </c>
      <c r="I7" s="138">
        <v>103897</v>
      </c>
      <c r="J7" s="138">
        <v>26535</v>
      </c>
      <c r="K7" s="140">
        <v>307</v>
      </c>
    </row>
    <row r="8" spans="1:11" s="5" customFormat="1" ht="19.5" customHeight="1">
      <c r="A8" s="139">
        <v>4</v>
      </c>
      <c r="B8" s="134">
        <v>2330</v>
      </c>
      <c r="C8" s="138">
        <v>359894</v>
      </c>
      <c r="D8" s="138">
        <v>231131</v>
      </c>
      <c r="E8" s="150">
        <f t="shared" si="0"/>
        <v>64.22</v>
      </c>
      <c r="F8" s="138">
        <v>21192</v>
      </c>
      <c r="G8" s="137">
        <f t="shared" si="1"/>
        <v>5.88</v>
      </c>
      <c r="H8" s="138">
        <v>226170</v>
      </c>
      <c r="I8" s="138">
        <v>106955</v>
      </c>
      <c r="J8" s="138">
        <v>26462</v>
      </c>
      <c r="K8" s="140">
        <v>307</v>
      </c>
    </row>
    <row r="9" spans="1:11" s="5" customFormat="1" ht="19.5" customHeight="1">
      <c r="A9" s="139">
        <v>5</v>
      </c>
      <c r="B9" s="134">
        <v>2380</v>
      </c>
      <c r="C9" s="138">
        <v>361766</v>
      </c>
      <c r="D9" s="138">
        <v>235046</v>
      </c>
      <c r="E9" s="150">
        <f t="shared" si="0"/>
        <v>64.97</v>
      </c>
      <c r="F9" s="138">
        <v>21417</v>
      </c>
      <c r="G9" s="137">
        <f t="shared" si="1"/>
        <v>5.92</v>
      </c>
      <c r="H9" s="138">
        <v>224978</v>
      </c>
      <c r="I9" s="138">
        <v>109728</v>
      </c>
      <c r="J9" s="138">
        <v>26720</v>
      </c>
      <c r="K9" s="140">
        <v>340</v>
      </c>
    </row>
    <row r="10" spans="1:11" s="5" customFormat="1" ht="19.5" customHeight="1">
      <c r="A10" s="139">
        <v>6</v>
      </c>
      <c r="B10" s="134">
        <v>2446</v>
      </c>
      <c r="C10" s="138">
        <v>369900</v>
      </c>
      <c r="D10" s="138">
        <v>242255</v>
      </c>
      <c r="E10" s="150">
        <f t="shared" si="0"/>
        <v>65.49</v>
      </c>
      <c r="F10" s="138">
        <v>21561</v>
      </c>
      <c r="G10" s="137">
        <f t="shared" si="1"/>
        <v>5.82</v>
      </c>
      <c r="H10" s="138">
        <v>230373</v>
      </c>
      <c r="I10" s="138">
        <v>111672</v>
      </c>
      <c r="J10" s="138">
        <v>27508</v>
      </c>
      <c r="K10" s="140">
        <v>347</v>
      </c>
    </row>
    <row r="11" spans="1:11" s="5" customFormat="1" ht="19.5" customHeight="1">
      <c r="A11" s="139">
        <v>7</v>
      </c>
      <c r="B11" s="134">
        <v>2548</v>
      </c>
      <c r="C11" s="138">
        <v>374534</v>
      </c>
      <c r="D11" s="138">
        <v>257141</v>
      </c>
      <c r="E11" s="150">
        <f t="shared" si="0"/>
        <v>68.65</v>
      </c>
      <c r="F11" s="138">
        <v>24633</v>
      </c>
      <c r="G11" s="137">
        <f t="shared" si="1"/>
        <v>6.57</v>
      </c>
      <c r="H11" s="138">
        <v>219692</v>
      </c>
      <c r="I11" s="138">
        <v>121622</v>
      </c>
      <c r="J11" s="138">
        <v>32551</v>
      </c>
      <c r="K11" s="140">
        <v>669</v>
      </c>
    </row>
    <row r="12" spans="1:11" s="5" customFormat="1" ht="19.5" customHeight="1">
      <c r="A12" s="139">
        <v>8</v>
      </c>
      <c r="B12" s="134">
        <v>2573</v>
      </c>
      <c r="C12" s="138">
        <v>373531</v>
      </c>
      <c r="D12" s="138">
        <v>261836</v>
      </c>
      <c r="E12" s="150">
        <f t="shared" si="0"/>
        <v>70.09</v>
      </c>
      <c r="F12" s="138">
        <v>24871</v>
      </c>
      <c r="G12" s="137">
        <f t="shared" si="1"/>
        <v>6.65</v>
      </c>
      <c r="H12" s="138">
        <v>211109</v>
      </c>
      <c r="I12" s="138">
        <v>128834</v>
      </c>
      <c r="J12" s="138">
        <v>32799</v>
      </c>
      <c r="K12" s="140">
        <v>789</v>
      </c>
    </row>
    <row r="13" spans="1:11" s="5" customFormat="1" ht="19.5" customHeight="1">
      <c r="A13" s="139">
        <v>9</v>
      </c>
      <c r="B13" s="134">
        <v>2611</v>
      </c>
      <c r="C13" s="138">
        <v>375588</v>
      </c>
      <c r="D13" s="138">
        <v>266489</v>
      </c>
      <c r="E13" s="150">
        <f t="shared" si="0"/>
        <v>70.95</v>
      </c>
      <c r="F13" s="138">
        <v>25556</v>
      </c>
      <c r="G13" s="137">
        <f t="shared" si="1"/>
        <v>6.8</v>
      </c>
      <c r="H13" s="138">
        <v>207589</v>
      </c>
      <c r="I13" s="138">
        <v>133572</v>
      </c>
      <c r="J13" s="138">
        <v>33628</v>
      </c>
      <c r="K13" s="140">
        <v>799</v>
      </c>
    </row>
    <row r="14" spans="1:11" s="5" customFormat="1" ht="19.5" customHeight="1">
      <c r="A14" s="139">
        <v>10</v>
      </c>
      <c r="B14" s="134">
        <v>2613</v>
      </c>
      <c r="C14" s="138">
        <v>376673</v>
      </c>
      <c r="D14" s="138">
        <v>271311</v>
      </c>
      <c r="E14" s="150">
        <f t="shared" si="0"/>
        <v>72.02</v>
      </c>
      <c r="F14" s="138">
        <v>27489</v>
      </c>
      <c r="G14" s="137">
        <f t="shared" si="1"/>
        <v>7.29</v>
      </c>
      <c r="H14" s="138">
        <v>201735</v>
      </c>
      <c r="I14" s="138">
        <v>138089</v>
      </c>
      <c r="J14" s="138">
        <v>36034</v>
      </c>
      <c r="K14" s="140">
        <v>815</v>
      </c>
    </row>
    <row r="15" spans="1:11" s="5" customFormat="1" ht="19.5" customHeight="1">
      <c r="A15" s="139">
        <v>11</v>
      </c>
      <c r="B15" s="134">
        <v>2641</v>
      </c>
      <c r="C15" s="138">
        <v>381487</v>
      </c>
      <c r="D15" s="138">
        <v>277429</v>
      </c>
      <c r="E15" s="150">
        <f t="shared" si="0"/>
        <v>72.72</v>
      </c>
      <c r="F15" s="138">
        <v>33684</v>
      </c>
      <c r="G15" s="137">
        <f t="shared" si="1"/>
        <v>8.82</v>
      </c>
      <c r="H15" s="138">
        <v>199843</v>
      </c>
      <c r="I15" s="138">
        <v>143901</v>
      </c>
      <c r="J15" s="138">
        <v>36922</v>
      </c>
      <c r="K15" s="136">
        <v>821</v>
      </c>
    </row>
    <row r="16" spans="1:11" s="5" customFormat="1" ht="19.5" customHeight="1">
      <c r="A16" s="139">
        <v>12</v>
      </c>
      <c r="B16" s="134">
        <v>2677</v>
      </c>
      <c r="C16" s="138">
        <v>381689</v>
      </c>
      <c r="D16" s="138">
        <v>279064</v>
      </c>
      <c r="E16" s="150">
        <f t="shared" si="0"/>
        <v>73.11</v>
      </c>
      <c r="F16" s="138">
        <v>34196</v>
      </c>
      <c r="G16" s="137">
        <f t="shared" si="1"/>
        <v>8.95</v>
      </c>
      <c r="H16" s="133">
        <v>198327</v>
      </c>
      <c r="I16" s="133">
        <v>145011</v>
      </c>
      <c r="J16" s="133">
        <v>37522</v>
      </c>
      <c r="K16" s="136">
        <v>829</v>
      </c>
    </row>
    <row r="17" spans="1:11" s="5" customFormat="1" ht="19.5" customHeight="1">
      <c r="A17" s="6">
        <v>13</v>
      </c>
      <c r="B17" s="134">
        <v>2701</v>
      </c>
      <c r="C17" s="133">
        <v>384486</v>
      </c>
      <c r="D17" s="133">
        <v>283425</v>
      </c>
      <c r="E17" s="150">
        <f t="shared" si="0"/>
        <v>73.71</v>
      </c>
      <c r="F17" s="133">
        <v>35190</v>
      </c>
      <c r="G17" s="137">
        <f t="shared" si="1"/>
        <v>9.15</v>
      </c>
      <c r="H17" s="133">
        <v>204440</v>
      </c>
      <c r="I17" s="133">
        <v>140796</v>
      </c>
      <c r="J17" s="133">
        <v>38421</v>
      </c>
      <c r="K17" s="135">
        <v>829</v>
      </c>
    </row>
    <row r="18" spans="1:11" s="5" customFormat="1" ht="19.5" customHeight="1">
      <c r="A18" s="132">
        <v>14</v>
      </c>
      <c r="B18" s="134">
        <v>2717</v>
      </c>
      <c r="C18" s="133">
        <v>387302</v>
      </c>
      <c r="D18" s="133">
        <v>284745</v>
      </c>
      <c r="E18" s="150">
        <f t="shared" si="0"/>
        <v>73.52</v>
      </c>
      <c r="F18" s="133">
        <v>35699</v>
      </c>
      <c r="G18" s="137">
        <f t="shared" si="1"/>
        <v>9.21</v>
      </c>
      <c r="H18" s="133">
        <v>196844</v>
      </c>
      <c r="I18" s="133">
        <v>151173</v>
      </c>
      <c r="J18" s="133">
        <v>38456</v>
      </c>
      <c r="K18" s="133">
        <v>829</v>
      </c>
    </row>
    <row r="19" spans="1:11" s="5" customFormat="1" ht="19.5" customHeight="1">
      <c r="A19" s="132">
        <v>15</v>
      </c>
      <c r="B19" s="134">
        <v>2739</v>
      </c>
      <c r="C19" s="133">
        <v>388987</v>
      </c>
      <c r="D19" s="133">
        <v>286591</v>
      </c>
      <c r="E19" s="150">
        <f t="shared" si="0"/>
        <v>73.67</v>
      </c>
      <c r="F19" s="133">
        <v>36302</v>
      </c>
      <c r="G19" s="137">
        <f t="shared" si="1"/>
        <v>9.33</v>
      </c>
      <c r="H19" s="133">
        <v>196737</v>
      </c>
      <c r="I19" s="133">
        <v>152039</v>
      </c>
      <c r="J19" s="133">
        <v>39382</v>
      </c>
      <c r="K19" s="133">
        <v>829</v>
      </c>
    </row>
    <row r="20" spans="1:11" s="5" customFormat="1" ht="19.5" customHeight="1">
      <c r="A20" s="132">
        <v>16</v>
      </c>
      <c r="B20" s="134">
        <v>2763</v>
      </c>
      <c r="C20" s="133">
        <v>390052</v>
      </c>
      <c r="D20" s="133">
        <v>288511</v>
      </c>
      <c r="E20" s="150">
        <f t="shared" si="0"/>
        <v>73.96</v>
      </c>
      <c r="F20" s="133">
        <v>36928</v>
      </c>
      <c r="G20" s="137">
        <f t="shared" si="1"/>
        <v>9.46</v>
      </c>
      <c r="H20" s="133">
        <v>196107</v>
      </c>
      <c r="I20" s="133">
        <v>153840</v>
      </c>
      <c r="J20" s="133">
        <v>39276</v>
      </c>
      <c r="K20" s="133">
        <v>829</v>
      </c>
    </row>
    <row r="21" spans="1:11" s="5" customFormat="1" ht="19.5" customHeight="1">
      <c r="A21" s="132">
        <v>17</v>
      </c>
      <c r="B21" s="134">
        <v>2786</v>
      </c>
      <c r="C21" s="133">
        <v>390937</v>
      </c>
      <c r="D21" s="133">
        <v>289448</v>
      </c>
      <c r="E21" s="150">
        <f t="shared" si="0"/>
        <v>74.03</v>
      </c>
      <c r="F21" s="133">
        <v>36928</v>
      </c>
      <c r="G21" s="137">
        <f t="shared" si="1"/>
        <v>9.44</v>
      </c>
      <c r="H21" s="133">
        <v>194704</v>
      </c>
      <c r="I21" s="133">
        <v>156037</v>
      </c>
      <c r="J21" s="133">
        <v>39367</v>
      </c>
      <c r="K21" s="133">
        <v>829</v>
      </c>
    </row>
    <row r="22" spans="1:11" s="5" customFormat="1" ht="19.5" customHeight="1">
      <c r="A22" s="132">
        <v>18</v>
      </c>
      <c r="B22" s="131">
        <v>2810</v>
      </c>
      <c r="C22" s="129">
        <v>389044</v>
      </c>
      <c r="D22" s="129">
        <v>290707</v>
      </c>
      <c r="E22" s="150">
        <f t="shared" si="0"/>
        <v>74.72</v>
      </c>
      <c r="F22" s="129">
        <v>36928</v>
      </c>
      <c r="G22" s="137">
        <f t="shared" si="1"/>
        <v>9.49</v>
      </c>
      <c r="H22" s="129">
        <v>180105</v>
      </c>
      <c r="I22" s="129">
        <v>168203</v>
      </c>
      <c r="J22" s="129">
        <v>39837</v>
      </c>
      <c r="K22" s="129">
        <v>839</v>
      </c>
    </row>
    <row r="23" spans="1:11" s="5" customFormat="1" ht="19.5" customHeight="1">
      <c r="A23" s="4">
        <v>19</v>
      </c>
      <c r="B23" s="131">
        <v>2879</v>
      </c>
      <c r="C23" s="129">
        <v>393104</v>
      </c>
      <c r="D23" s="129">
        <v>295110</v>
      </c>
      <c r="E23" s="150">
        <f t="shared" si="0"/>
        <v>75.07</v>
      </c>
      <c r="F23" s="129">
        <v>36509</v>
      </c>
      <c r="G23" s="137">
        <f t="shared" si="1"/>
        <v>9.28</v>
      </c>
      <c r="H23" s="129">
        <v>179840</v>
      </c>
      <c r="I23" s="129">
        <v>172359</v>
      </c>
      <c r="J23" s="129">
        <v>40081</v>
      </c>
      <c r="K23" s="129">
        <v>824</v>
      </c>
    </row>
    <row r="24" spans="1:11" s="5" customFormat="1" ht="19.5" customHeight="1">
      <c r="A24" s="4">
        <v>20</v>
      </c>
      <c r="B24" s="131">
        <v>2897</v>
      </c>
      <c r="C24" s="129">
        <v>394427</v>
      </c>
      <c r="D24" s="129">
        <v>296895</v>
      </c>
      <c r="E24" s="150">
        <f t="shared" si="0"/>
        <v>75.27</v>
      </c>
      <c r="F24" s="129">
        <v>37069</v>
      </c>
      <c r="G24" s="137">
        <f t="shared" si="1"/>
        <v>9.39</v>
      </c>
      <c r="H24" s="129">
        <v>179002</v>
      </c>
      <c r="I24" s="129">
        <v>173978</v>
      </c>
      <c r="J24" s="129">
        <v>40528</v>
      </c>
      <c r="K24" s="129">
        <v>919</v>
      </c>
    </row>
    <row r="25" spans="1:11" s="5" customFormat="1" ht="19.5" customHeight="1">
      <c r="A25" s="4">
        <v>21</v>
      </c>
      <c r="B25" s="131">
        <v>2915</v>
      </c>
      <c r="C25" s="129">
        <v>395776</v>
      </c>
      <c r="D25" s="129">
        <v>299435</v>
      </c>
      <c r="E25" s="150">
        <f t="shared" si="0"/>
        <v>75.65</v>
      </c>
      <c r="F25" s="129">
        <v>37814</v>
      </c>
      <c r="G25" s="137">
        <f t="shared" si="1"/>
        <v>9.55</v>
      </c>
      <c r="H25" s="129">
        <v>178709</v>
      </c>
      <c r="I25" s="129">
        <v>175011</v>
      </c>
      <c r="J25" s="129">
        <v>41129</v>
      </c>
      <c r="K25" s="129">
        <v>927</v>
      </c>
    </row>
    <row r="26" spans="1:11" s="5" customFormat="1" ht="19.5" customHeight="1">
      <c r="A26" s="130">
        <v>22</v>
      </c>
      <c r="B26" s="129">
        <v>2927</v>
      </c>
      <c r="C26" s="129">
        <v>395923</v>
      </c>
      <c r="D26" s="129">
        <v>300140</v>
      </c>
      <c r="E26" s="150">
        <f t="shared" si="0"/>
        <v>75.8</v>
      </c>
      <c r="F26" s="129">
        <v>37885</v>
      </c>
      <c r="G26" s="137">
        <f t="shared" si="1"/>
        <v>9.56</v>
      </c>
      <c r="H26" s="129">
        <v>177750</v>
      </c>
      <c r="I26" s="129">
        <v>177264</v>
      </c>
      <c r="J26" s="129">
        <v>40097</v>
      </c>
      <c r="K26" s="129">
        <v>812</v>
      </c>
    </row>
    <row r="27" spans="1:11" s="78" customFormat="1" ht="19.5" customHeight="1">
      <c r="A27" s="128">
        <v>23</v>
      </c>
      <c r="B27" s="126">
        <v>2938</v>
      </c>
      <c r="C27" s="126">
        <v>397315</v>
      </c>
      <c r="D27" s="126">
        <v>301875</v>
      </c>
      <c r="E27" s="150">
        <f t="shared" si="0"/>
        <v>75.97</v>
      </c>
      <c r="F27" s="126">
        <v>38998</v>
      </c>
      <c r="G27" s="137">
        <f t="shared" si="1"/>
        <v>9.81</v>
      </c>
      <c r="H27" s="126">
        <v>177587</v>
      </c>
      <c r="I27" s="126">
        <v>177810</v>
      </c>
      <c r="J27" s="126">
        <v>41094</v>
      </c>
      <c r="K27" s="126">
        <v>824</v>
      </c>
    </row>
    <row r="28" spans="1:12" s="78" customFormat="1" ht="19.5" customHeight="1">
      <c r="A28" s="79">
        <v>24</v>
      </c>
      <c r="B28" s="127">
        <v>2964</v>
      </c>
      <c r="C28" s="126">
        <v>398573</v>
      </c>
      <c r="D28" s="126">
        <v>304736</v>
      </c>
      <c r="E28" s="150">
        <f t="shared" si="0"/>
        <v>76.45</v>
      </c>
      <c r="F28" s="126">
        <v>39767</v>
      </c>
      <c r="G28" s="137">
        <f t="shared" si="1"/>
        <v>9.97</v>
      </c>
      <c r="H28" s="126">
        <v>175861</v>
      </c>
      <c r="I28" s="126">
        <v>180143</v>
      </c>
      <c r="J28" s="126">
        <v>41745</v>
      </c>
      <c r="K28" s="126">
        <v>824</v>
      </c>
      <c r="L28" s="79"/>
    </row>
    <row r="29" spans="1:11" s="5" customFormat="1" ht="19.5" customHeight="1">
      <c r="A29" s="4">
        <v>25</v>
      </c>
      <c r="B29" s="134">
        <v>2974</v>
      </c>
      <c r="C29" s="133">
        <v>396151</v>
      </c>
      <c r="D29" s="133">
        <v>304524</v>
      </c>
      <c r="E29" s="164">
        <f t="shared" si="0"/>
        <v>76.87</v>
      </c>
      <c r="F29" s="133">
        <v>39740</v>
      </c>
      <c r="G29" s="137">
        <f t="shared" si="1"/>
        <v>10.03</v>
      </c>
      <c r="H29" s="133">
        <v>170919</v>
      </c>
      <c r="I29" s="133">
        <v>178395</v>
      </c>
      <c r="J29" s="133">
        <v>41716</v>
      </c>
      <c r="K29" s="158">
        <v>847</v>
      </c>
    </row>
    <row r="30" spans="1:11" s="5" customFormat="1" ht="19.5" customHeight="1" thickBot="1">
      <c r="A30" s="125">
        <v>26</v>
      </c>
      <c r="B30" s="156">
        <v>2972</v>
      </c>
      <c r="C30" s="154">
        <v>396334</v>
      </c>
      <c r="D30" s="154">
        <v>305552</v>
      </c>
      <c r="E30" s="151">
        <f t="shared" si="0"/>
        <v>77.09</v>
      </c>
      <c r="F30" s="154">
        <v>39708</v>
      </c>
      <c r="G30" s="152">
        <f t="shared" si="1"/>
        <v>10.01</v>
      </c>
      <c r="H30" s="154">
        <v>179622</v>
      </c>
      <c r="I30" s="154">
        <v>179622</v>
      </c>
      <c r="J30" s="154">
        <v>41765</v>
      </c>
      <c r="K30" s="155">
        <v>847</v>
      </c>
    </row>
    <row r="31" spans="2:11" s="5" customFormat="1" ht="19.5" customHeight="1">
      <c r="B31" s="153" t="s">
        <v>187</v>
      </c>
      <c r="D31" s="122"/>
      <c r="E31" s="122"/>
      <c r="F31" s="122"/>
      <c r="G31" s="122"/>
      <c r="H31" s="122"/>
      <c r="I31" s="122"/>
      <c r="J31" s="122"/>
      <c r="K31" s="123" t="s">
        <v>21</v>
      </c>
    </row>
    <row r="32" spans="4:11" s="5" customFormat="1" ht="19.5" customHeight="1">
      <c r="D32" s="122"/>
      <c r="E32" s="122"/>
      <c r="F32" s="122"/>
      <c r="G32" s="122"/>
      <c r="H32" s="122"/>
      <c r="I32" s="122"/>
      <c r="J32" s="122"/>
      <c r="K32" s="4"/>
    </row>
    <row r="33" spans="4:10" s="5" customFormat="1" ht="19.5" customHeight="1">
      <c r="D33" s="122"/>
      <c r="E33" s="122"/>
      <c r="F33" s="122"/>
      <c r="G33" s="122"/>
      <c r="H33" s="122"/>
      <c r="I33" s="122"/>
      <c r="J33" s="122"/>
    </row>
    <row r="34" spans="4:10" s="5" customFormat="1" ht="19.5" customHeight="1">
      <c r="D34" s="122"/>
      <c r="E34" s="122"/>
      <c r="F34" s="122"/>
      <c r="G34" s="122"/>
      <c r="H34" s="122"/>
      <c r="I34" s="122"/>
      <c r="J34" s="122"/>
    </row>
    <row r="35" spans="4:10" s="5" customFormat="1" ht="19.5" customHeight="1">
      <c r="D35" s="122"/>
      <c r="E35" s="122"/>
      <c r="F35" s="122"/>
      <c r="G35" s="122"/>
      <c r="H35" s="122"/>
      <c r="I35" s="122"/>
      <c r="J35" s="122"/>
    </row>
    <row r="36" spans="4:10" s="5" customFormat="1" ht="19.5" customHeight="1">
      <c r="D36" s="122"/>
      <c r="E36" s="122"/>
      <c r="F36" s="122"/>
      <c r="G36" s="122"/>
      <c r="H36" s="122"/>
      <c r="I36" s="122"/>
      <c r="J36" s="122"/>
    </row>
    <row r="37" spans="4:10" s="5" customFormat="1" ht="19.5" customHeight="1">
      <c r="D37" s="122"/>
      <c r="E37" s="122"/>
      <c r="F37" s="122"/>
      <c r="G37" s="122"/>
      <c r="H37" s="122"/>
      <c r="I37" s="122"/>
      <c r="J37" s="122"/>
    </row>
    <row r="38" spans="4:10" s="5" customFormat="1" ht="19.5" customHeight="1">
      <c r="D38" s="122"/>
      <c r="E38" s="122"/>
      <c r="F38" s="122"/>
      <c r="G38" s="122"/>
      <c r="H38" s="122"/>
      <c r="I38" s="122"/>
      <c r="J38" s="122"/>
    </row>
    <row r="39" spans="4:10" s="5" customFormat="1" ht="19.5" customHeight="1">
      <c r="D39" s="122"/>
      <c r="E39" s="122"/>
      <c r="F39" s="122"/>
      <c r="G39" s="122"/>
      <c r="H39" s="122"/>
      <c r="I39" s="122"/>
      <c r="J39" s="122"/>
    </row>
    <row r="40" spans="4:10" s="5" customFormat="1" ht="19.5" customHeight="1">
      <c r="D40" s="122"/>
      <c r="E40" s="122"/>
      <c r="F40" s="122"/>
      <c r="G40" s="122"/>
      <c r="H40" s="122"/>
      <c r="I40" s="122"/>
      <c r="J40" s="122"/>
    </row>
    <row r="41" spans="4:10" s="5" customFormat="1" ht="19.5" customHeight="1">
      <c r="D41" s="122"/>
      <c r="E41" s="122"/>
      <c r="F41" s="122"/>
      <c r="G41" s="122"/>
      <c r="H41" s="122"/>
      <c r="I41" s="122"/>
      <c r="J41" s="122"/>
    </row>
    <row r="42" spans="4:10" s="5" customFormat="1" ht="19.5" customHeight="1">
      <c r="D42" s="122"/>
      <c r="E42" s="122"/>
      <c r="F42" s="122"/>
      <c r="G42" s="122"/>
      <c r="H42" s="122"/>
      <c r="I42" s="122"/>
      <c r="J42" s="122"/>
    </row>
    <row r="43" spans="4:10" s="5" customFormat="1" ht="19.5" customHeight="1">
      <c r="D43" s="122"/>
      <c r="E43" s="122"/>
      <c r="F43" s="122"/>
      <c r="G43" s="122"/>
      <c r="H43" s="122"/>
      <c r="I43" s="122"/>
      <c r="J43" s="122"/>
    </row>
    <row r="44" spans="4:10" s="5" customFormat="1" ht="19.5" customHeight="1">
      <c r="D44" s="122"/>
      <c r="E44" s="122"/>
      <c r="F44" s="122"/>
      <c r="G44" s="122"/>
      <c r="H44" s="122"/>
      <c r="I44" s="122"/>
      <c r="J44" s="122"/>
    </row>
    <row r="45" spans="4:10" s="5" customFormat="1" ht="19.5" customHeight="1">
      <c r="D45" s="122"/>
      <c r="E45" s="122"/>
      <c r="F45" s="122"/>
      <c r="G45" s="122"/>
      <c r="H45" s="122"/>
      <c r="I45" s="122"/>
      <c r="J45" s="122"/>
    </row>
    <row r="46" spans="4:10" s="5" customFormat="1" ht="19.5" customHeight="1">
      <c r="D46" s="122"/>
      <c r="E46" s="122"/>
      <c r="F46" s="122"/>
      <c r="G46" s="122"/>
      <c r="H46" s="122"/>
      <c r="I46" s="122"/>
      <c r="J46" s="122"/>
    </row>
    <row r="47" spans="4:10" s="5" customFormat="1" ht="19.5" customHeight="1">
      <c r="D47" s="122"/>
      <c r="E47" s="122"/>
      <c r="F47" s="122"/>
      <c r="G47" s="122"/>
      <c r="H47" s="122"/>
      <c r="I47" s="122"/>
      <c r="J47" s="122"/>
    </row>
  </sheetData>
  <sheetProtection/>
  <mergeCells count="3">
    <mergeCell ref="A2:B2"/>
    <mergeCell ref="A4:A5"/>
    <mergeCell ref="H4:K4"/>
  </mergeCells>
  <printOptions/>
  <pageMargins left="0.984251968503937" right="0.7874015748031497" top="0.5511811023622047" bottom="0.5118110236220472" header="0" footer="0"/>
  <pageSetup horizontalDpi="600" verticalDpi="600" orientation="landscape" paperSize="9" scale="9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2" customWidth="1"/>
    <col min="2" max="2" width="9.625" style="12" customWidth="1"/>
    <col min="3" max="3" width="21.625" style="12" customWidth="1"/>
    <col min="4" max="4" width="27.75390625" style="12" bestFit="1" customWidth="1"/>
    <col min="5" max="5" width="27.625" style="12" bestFit="1" customWidth="1"/>
    <col min="6" max="6" width="6.375" style="12" customWidth="1"/>
    <col min="7" max="9" width="9.00390625" style="12" customWidth="1"/>
    <col min="10" max="10" width="12.625" style="12" bestFit="1" customWidth="1"/>
    <col min="11" max="11" width="22.875" style="12" bestFit="1" customWidth="1"/>
    <col min="12" max="12" width="19.25390625" style="12" customWidth="1"/>
    <col min="13" max="13" width="30.625" style="12" customWidth="1"/>
    <col min="14" max="14" width="13.125" style="12" bestFit="1" customWidth="1"/>
    <col min="15" max="15" width="7.125" style="12" bestFit="1" customWidth="1"/>
    <col min="16" max="16384" width="9.00390625" style="12" customWidth="1"/>
  </cols>
  <sheetData>
    <row r="1" spans="1:15" ht="13.5" customHeight="1">
      <c r="A1" s="8" t="s">
        <v>26</v>
      </c>
      <c r="B1" s="9"/>
      <c r="C1" s="9"/>
      <c r="D1" s="9"/>
      <c r="E1" s="9"/>
      <c r="F1" s="9"/>
      <c r="G1" s="9"/>
      <c r="H1" s="10"/>
      <c r="I1" s="10"/>
      <c r="J1" s="10"/>
      <c r="K1" s="11"/>
      <c r="M1" s="11"/>
      <c r="N1" s="11"/>
      <c r="O1" s="10"/>
    </row>
    <row r="2" spans="1:15" ht="17.25" customHeight="1">
      <c r="A2" s="13" t="s">
        <v>202</v>
      </c>
      <c r="B2" s="9"/>
      <c r="C2" s="9"/>
      <c r="D2" s="9"/>
      <c r="E2" s="9"/>
      <c r="F2" s="9"/>
      <c r="G2" s="9"/>
      <c r="H2" s="10"/>
      <c r="I2" s="10"/>
      <c r="J2" s="10"/>
      <c r="K2" s="11"/>
      <c r="M2" s="11"/>
      <c r="N2" s="11"/>
      <c r="O2" s="10"/>
    </row>
    <row r="3" spans="1:15" ht="14.25" customHeight="1">
      <c r="A3" s="9"/>
      <c r="B3" s="9"/>
      <c r="C3" s="9"/>
      <c r="D3" s="9"/>
      <c r="E3" s="9"/>
      <c r="F3" s="9"/>
      <c r="G3" s="9"/>
      <c r="H3" s="10"/>
      <c r="I3" s="10"/>
      <c r="J3" s="14"/>
      <c r="K3" s="15"/>
      <c r="M3" s="15"/>
      <c r="O3" s="159" t="s">
        <v>188</v>
      </c>
    </row>
    <row r="4" spans="1:15" ht="13.5">
      <c r="A4" s="210" t="s">
        <v>147</v>
      </c>
      <c r="B4" s="210" t="s">
        <v>27</v>
      </c>
      <c r="C4" s="210"/>
      <c r="D4" s="210" t="s">
        <v>28</v>
      </c>
      <c r="E4" s="211"/>
      <c r="F4" s="217" t="s">
        <v>29</v>
      </c>
      <c r="G4" s="219" t="s">
        <v>30</v>
      </c>
      <c r="H4" s="212" t="s">
        <v>31</v>
      </c>
      <c r="I4" s="212" t="s">
        <v>32</v>
      </c>
      <c r="J4" s="210" t="s">
        <v>33</v>
      </c>
      <c r="K4" s="210" t="s">
        <v>34</v>
      </c>
      <c r="L4" s="210" t="s">
        <v>35</v>
      </c>
      <c r="M4" s="210" t="s">
        <v>36</v>
      </c>
      <c r="N4" s="223" t="s">
        <v>37</v>
      </c>
      <c r="O4" s="226" t="s">
        <v>38</v>
      </c>
    </row>
    <row r="5" spans="1:15" ht="13.5">
      <c r="A5" s="210"/>
      <c r="B5" s="210"/>
      <c r="C5" s="210"/>
      <c r="D5" s="210"/>
      <c r="E5" s="211"/>
      <c r="F5" s="218"/>
      <c r="G5" s="220"/>
      <c r="H5" s="213"/>
      <c r="I5" s="213"/>
      <c r="J5" s="210"/>
      <c r="K5" s="210"/>
      <c r="L5" s="210"/>
      <c r="M5" s="210"/>
      <c r="N5" s="223"/>
      <c r="O5" s="227"/>
    </row>
    <row r="6" spans="1:15" ht="13.5">
      <c r="A6" s="210"/>
      <c r="B6" s="19" t="s">
        <v>39</v>
      </c>
      <c r="C6" s="16" t="s">
        <v>40</v>
      </c>
      <c r="D6" s="16" t="s">
        <v>41</v>
      </c>
      <c r="E6" s="17" t="s">
        <v>42</v>
      </c>
      <c r="F6" s="20" t="s">
        <v>43</v>
      </c>
      <c r="G6" s="21" t="s">
        <v>43</v>
      </c>
      <c r="H6" s="21" t="s">
        <v>43</v>
      </c>
      <c r="I6" s="214"/>
      <c r="J6" s="210"/>
      <c r="K6" s="210"/>
      <c r="L6" s="210"/>
      <c r="M6" s="210"/>
      <c r="N6" s="18" t="s">
        <v>43</v>
      </c>
      <c r="O6" s="228"/>
    </row>
    <row r="7" spans="1:15" ht="13.5">
      <c r="A7" s="209">
        <v>1</v>
      </c>
      <c r="B7" s="197" t="s">
        <v>44</v>
      </c>
      <c r="C7" s="190" t="s">
        <v>45</v>
      </c>
      <c r="D7" s="183" t="s">
        <v>46</v>
      </c>
      <c r="E7" s="190" t="s">
        <v>47</v>
      </c>
      <c r="F7" s="25">
        <v>31.5</v>
      </c>
      <c r="G7" s="26">
        <v>4220</v>
      </c>
      <c r="H7" s="27">
        <v>4220</v>
      </c>
      <c r="I7" s="28"/>
      <c r="J7" s="29">
        <v>26018</v>
      </c>
      <c r="K7" s="24" t="s">
        <v>48</v>
      </c>
      <c r="L7" s="30"/>
      <c r="M7" s="183" t="s">
        <v>49</v>
      </c>
      <c r="N7" s="191">
        <v>3965</v>
      </c>
      <c r="O7" s="180">
        <f>N7/H7</f>
        <v>0.9395734597156398</v>
      </c>
    </row>
    <row r="8" spans="1:15" ht="13.5">
      <c r="A8" s="209"/>
      <c r="B8" s="199"/>
      <c r="C8" s="187"/>
      <c r="D8" s="186"/>
      <c r="E8" s="187"/>
      <c r="F8" s="32"/>
      <c r="G8" s="33"/>
      <c r="H8" s="34"/>
      <c r="I8" s="35"/>
      <c r="J8" s="36">
        <v>27926</v>
      </c>
      <c r="K8" s="31" t="s">
        <v>50</v>
      </c>
      <c r="L8" s="37" t="s">
        <v>51</v>
      </c>
      <c r="M8" s="186"/>
      <c r="N8" s="192"/>
      <c r="O8" s="181"/>
    </row>
    <row r="9" spans="1:15" ht="13.5">
      <c r="A9" s="209"/>
      <c r="B9" s="198"/>
      <c r="C9" s="185"/>
      <c r="D9" s="184"/>
      <c r="E9" s="185"/>
      <c r="F9" s="41"/>
      <c r="G9" s="42">
        <v>5600</v>
      </c>
      <c r="H9" s="43"/>
      <c r="I9" s="44">
        <v>4</v>
      </c>
      <c r="J9" s="45">
        <v>39115</v>
      </c>
      <c r="K9" s="40" t="s">
        <v>52</v>
      </c>
      <c r="L9" s="46" t="s">
        <v>53</v>
      </c>
      <c r="M9" s="184"/>
      <c r="N9" s="193"/>
      <c r="O9" s="182"/>
    </row>
    <row r="10" spans="1:15" ht="13.5">
      <c r="A10" s="208">
        <v>2</v>
      </c>
      <c r="B10" s="197" t="s">
        <v>148</v>
      </c>
      <c r="C10" s="190" t="s">
        <v>54</v>
      </c>
      <c r="D10" s="183" t="s">
        <v>55</v>
      </c>
      <c r="E10" s="183" t="s">
        <v>56</v>
      </c>
      <c r="F10" s="25">
        <v>25.5</v>
      </c>
      <c r="G10" s="26">
        <v>4180</v>
      </c>
      <c r="H10" s="27">
        <v>3100</v>
      </c>
      <c r="I10" s="28"/>
      <c r="J10" s="29">
        <v>26018</v>
      </c>
      <c r="K10" s="24" t="s">
        <v>48</v>
      </c>
      <c r="L10" s="30"/>
      <c r="M10" s="183" t="s">
        <v>49</v>
      </c>
      <c r="N10" s="191">
        <v>3100</v>
      </c>
      <c r="O10" s="180">
        <f>N10/H10</f>
        <v>1</v>
      </c>
    </row>
    <row r="11" spans="1:15" ht="13.5">
      <c r="A11" s="208"/>
      <c r="B11" s="198"/>
      <c r="C11" s="185"/>
      <c r="D11" s="184"/>
      <c r="E11" s="185"/>
      <c r="F11" s="41"/>
      <c r="G11" s="42"/>
      <c r="H11" s="43"/>
      <c r="I11" s="44">
        <v>4</v>
      </c>
      <c r="J11" s="45">
        <v>39115</v>
      </c>
      <c r="K11" s="40" t="s">
        <v>52</v>
      </c>
      <c r="L11" s="46" t="s">
        <v>53</v>
      </c>
      <c r="M11" s="184"/>
      <c r="N11" s="193"/>
      <c r="O11" s="182"/>
    </row>
    <row r="12" spans="1:15" ht="13.5">
      <c r="A12" s="208">
        <v>3</v>
      </c>
      <c r="B12" s="197" t="s">
        <v>149</v>
      </c>
      <c r="C12" s="190" t="s">
        <v>54</v>
      </c>
      <c r="D12" s="183" t="s">
        <v>57</v>
      </c>
      <c r="E12" s="183" t="s">
        <v>57</v>
      </c>
      <c r="F12" s="25">
        <v>25.5</v>
      </c>
      <c r="G12" s="26">
        <v>150</v>
      </c>
      <c r="H12" s="27">
        <v>150</v>
      </c>
      <c r="I12" s="28"/>
      <c r="J12" s="29">
        <v>26018</v>
      </c>
      <c r="K12" s="24" t="s">
        <v>48</v>
      </c>
      <c r="L12" s="30"/>
      <c r="M12" s="24" t="s">
        <v>49</v>
      </c>
      <c r="N12" s="196">
        <v>150</v>
      </c>
      <c r="O12" s="180">
        <f>N12/H12</f>
        <v>1</v>
      </c>
    </row>
    <row r="13" spans="1:15" ht="13.5">
      <c r="A13" s="208"/>
      <c r="B13" s="198"/>
      <c r="C13" s="185"/>
      <c r="D13" s="184"/>
      <c r="E13" s="185"/>
      <c r="F13" s="41"/>
      <c r="G13" s="42"/>
      <c r="H13" s="43"/>
      <c r="I13" s="44">
        <v>4</v>
      </c>
      <c r="J13" s="45">
        <v>39115</v>
      </c>
      <c r="K13" s="40" t="s">
        <v>52</v>
      </c>
      <c r="L13" s="46" t="s">
        <v>53</v>
      </c>
      <c r="M13" s="40" t="s">
        <v>58</v>
      </c>
      <c r="N13" s="193"/>
      <c r="O13" s="182"/>
    </row>
    <row r="14" spans="1:15" ht="13.5" customHeight="1">
      <c r="A14" s="209">
        <v>4</v>
      </c>
      <c r="B14" s="197" t="s">
        <v>59</v>
      </c>
      <c r="C14" s="190" t="s">
        <v>60</v>
      </c>
      <c r="D14" s="183" t="s">
        <v>61</v>
      </c>
      <c r="E14" s="190" t="s">
        <v>62</v>
      </c>
      <c r="F14" s="25">
        <v>28</v>
      </c>
      <c r="G14" s="26">
        <v>610</v>
      </c>
      <c r="H14" s="27">
        <v>460</v>
      </c>
      <c r="I14" s="28"/>
      <c r="J14" s="29">
        <v>31422</v>
      </c>
      <c r="K14" s="24" t="s">
        <v>63</v>
      </c>
      <c r="L14" s="30"/>
      <c r="M14" s="24" t="s">
        <v>64</v>
      </c>
      <c r="N14" s="196">
        <v>460</v>
      </c>
      <c r="O14" s="180">
        <f>N14/H14</f>
        <v>1</v>
      </c>
    </row>
    <row r="15" spans="1:15" ht="13.5">
      <c r="A15" s="209"/>
      <c r="B15" s="198"/>
      <c r="C15" s="185"/>
      <c r="D15" s="184"/>
      <c r="E15" s="185"/>
      <c r="F15" s="41"/>
      <c r="G15" s="42"/>
      <c r="H15" s="43"/>
      <c r="I15" s="44">
        <v>2</v>
      </c>
      <c r="J15" s="45">
        <v>39115</v>
      </c>
      <c r="K15" s="40" t="s">
        <v>52</v>
      </c>
      <c r="L15" s="46" t="s">
        <v>53</v>
      </c>
      <c r="M15" s="40" t="s">
        <v>65</v>
      </c>
      <c r="N15" s="193"/>
      <c r="O15" s="182"/>
    </row>
    <row r="16" spans="1:15" ht="13.5" customHeight="1">
      <c r="A16" s="208">
        <v>5</v>
      </c>
      <c r="B16" s="197" t="s">
        <v>66</v>
      </c>
      <c r="C16" s="190" t="s">
        <v>67</v>
      </c>
      <c r="D16" s="183" t="s">
        <v>68</v>
      </c>
      <c r="E16" s="190" t="s">
        <v>69</v>
      </c>
      <c r="F16" s="25">
        <v>20</v>
      </c>
      <c r="G16" s="26">
        <v>1740</v>
      </c>
      <c r="H16" s="27">
        <v>1740</v>
      </c>
      <c r="I16" s="28"/>
      <c r="J16" s="47">
        <v>26018</v>
      </c>
      <c r="K16" s="24" t="s">
        <v>48</v>
      </c>
      <c r="L16" s="48"/>
      <c r="M16" s="183" t="s">
        <v>70</v>
      </c>
      <c r="N16" s="191">
        <v>1670</v>
      </c>
      <c r="O16" s="180">
        <f>N16/H17</f>
        <v>1</v>
      </c>
    </row>
    <row r="17" spans="1:15" ht="13.5">
      <c r="A17" s="208"/>
      <c r="B17" s="199"/>
      <c r="C17" s="187"/>
      <c r="D17" s="186"/>
      <c r="E17" s="187"/>
      <c r="F17" s="32"/>
      <c r="G17" s="33">
        <v>1670</v>
      </c>
      <c r="H17" s="34">
        <v>1670</v>
      </c>
      <c r="I17" s="49">
        <v>2</v>
      </c>
      <c r="J17" s="50">
        <v>36627</v>
      </c>
      <c r="K17" s="31" t="s">
        <v>71</v>
      </c>
      <c r="L17" s="51" t="s">
        <v>72</v>
      </c>
      <c r="M17" s="186"/>
      <c r="N17" s="192"/>
      <c r="O17" s="181"/>
    </row>
    <row r="18" spans="1:15" ht="13.5">
      <c r="A18" s="208"/>
      <c r="B18" s="199"/>
      <c r="C18" s="185"/>
      <c r="D18" s="184"/>
      <c r="E18" s="185"/>
      <c r="F18" s="32"/>
      <c r="G18" s="33"/>
      <c r="H18" s="34"/>
      <c r="I18" s="49"/>
      <c r="J18" s="50">
        <v>38184</v>
      </c>
      <c r="K18" s="31" t="s">
        <v>73</v>
      </c>
      <c r="L18" s="52" t="s">
        <v>74</v>
      </c>
      <c r="M18" s="186"/>
      <c r="N18" s="193"/>
      <c r="O18" s="182"/>
    </row>
    <row r="19" spans="1:15" ht="13.5">
      <c r="A19" s="208">
        <v>6</v>
      </c>
      <c r="B19" s="197" t="s">
        <v>150</v>
      </c>
      <c r="C19" s="190" t="s">
        <v>75</v>
      </c>
      <c r="D19" s="239" t="s">
        <v>76</v>
      </c>
      <c r="E19" s="183" t="s">
        <v>77</v>
      </c>
      <c r="F19" s="25">
        <v>20</v>
      </c>
      <c r="G19" s="26">
        <v>1410</v>
      </c>
      <c r="H19" s="27">
        <v>600</v>
      </c>
      <c r="I19" s="28"/>
      <c r="J19" s="29">
        <v>26547</v>
      </c>
      <c r="K19" s="24" t="s">
        <v>78</v>
      </c>
      <c r="L19" s="30"/>
      <c r="M19" s="183" t="s">
        <v>79</v>
      </c>
      <c r="N19" s="194">
        <v>490</v>
      </c>
      <c r="O19" s="200">
        <f>N19/H20</f>
        <v>1</v>
      </c>
    </row>
    <row r="20" spans="1:15" ht="13.5">
      <c r="A20" s="208"/>
      <c r="B20" s="198"/>
      <c r="C20" s="233"/>
      <c r="D20" s="184"/>
      <c r="E20" s="185"/>
      <c r="F20" s="41"/>
      <c r="G20" s="42">
        <v>1310</v>
      </c>
      <c r="H20" s="43">
        <v>490</v>
      </c>
      <c r="I20" s="53">
        <v>2</v>
      </c>
      <c r="J20" s="54">
        <v>39115</v>
      </c>
      <c r="K20" s="40" t="s">
        <v>52</v>
      </c>
      <c r="L20" s="46" t="s">
        <v>53</v>
      </c>
      <c r="M20" s="184"/>
      <c r="N20" s="195"/>
      <c r="O20" s="201"/>
    </row>
    <row r="21" spans="1:15" ht="13.5">
      <c r="A21" s="209">
        <v>7</v>
      </c>
      <c r="B21" s="197" t="s">
        <v>151</v>
      </c>
      <c r="C21" s="190" t="s">
        <v>80</v>
      </c>
      <c r="D21" s="183" t="s">
        <v>81</v>
      </c>
      <c r="E21" s="183" t="s">
        <v>82</v>
      </c>
      <c r="F21" s="25">
        <v>20</v>
      </c>
      <c r="G21" s="26">
        <v>2160</v>
      </c>
      <c r="H21" s="27">
        <v>2160</v>
      </c>
      <c r="I21" s="28"/>
      <c r="J21" s="29">
        <v>26018</v>
      </c>
      <c r="K21" s="24" t="s">
        <v>48</v>
      </c>
      <c r="L21" s="30"/>
      <c r="M21" s="183" t="s">
        <v>83</v>
      </c>
      <c r="N21" s="191">
        <v>1218</v>
      </c>
      <c r="O21" s="180">
        <f>N21/H21</f>
        <v>0.5638888888888889</v>
      </c>
    </row>
    <row r="22" spans="1:15" ht="13.5">
      <c r="A22" s="209"/>
      <c r="B22" s="198"/>
      <c r="C22" s="185"/>
      <c r="D22" s="184"/>
      <c r="E22" s="185"/>
      <c r="F22" s="41"/>
      <c r="G22" s="42"/>
      <c r="H22" s="43"/>
      <c r="I22" s="53">
        <v>2</v>
      </c>
      <c r="J22" s="54">
        <v>39115</v>
      </c>
      <c r="K22" s="40" t="s">
        <v>52</v>
      </c>
      <c r="L22" s="46" t="s">
        <v>53</v>
      </c>
      <c r="M22" s="184"/>
      <c r="N22" s="193"/>
      <c r="O22" s="182"/>
    </row>
    <row r="23" spans="1:15" ht="13.5">
      <c r="A23" s="208">
        <v>8</v>
      </c>
      <c r="B23" s="197" t="s">
        <v>152</v>
      </c>
      <c r="C23" s="190" t="s">
        <v>84</v>
      </c>
      <c r="D23" s="183" t="s">
        <v>85</v>
      </c>
      <c r="E23" s="183" t="s">
        <v>86</v>
      </c>
      <c r="F23" s="25">
        <v>20</v>
      </c>
      <c r="G23" s="26">
        <v>2020</v>
      </c>
      <c r="H23" s="27">
        <v>510</v>
      </c>
      <c r="I23" s="28"/>
      <c r="J23" s="29">
        <v>26547</v>
      </c>
      <c r="K23" s="24" t="s">
        <v>78</v>
      </c>
      <c r="L23" s="30"/>
      <c r="M23" s="183" t="s">
        <v>83</v>
      </c>
      <c r="N23" s="196">
        <v>510</v>
      </c>
      <c r="O23" s="180">
        <f>N23/H23</f>
        <v>1</v>
      </c>
    </row>
    <row r="24" spans="1:15" ht="13.5">
      <c r="A24" s="208"/>
      <c r="B24" s="198"/>
      <c r="C24" s="185"/>
      <c r="D24" s="184"/>
      <c r="E24" s="185"/>
      <c r="F24" s="41"/>
      <c r="G24" s="42"/>
      <c r="H24" s="43"/>
      <c r="I24" s="44">
        <v>2</v>
      </c>
      <c r="J24" s="54">
        <v>39115</v>
      </c>
      <c r="K24" s="40" t="s">
        <v>52</v>
      </c>
      <c r="L24" s="46" t="s">
        <v>53</v>
      </c>
      <c r="M24" s="184"/>
      <c r="N24" s="193"/>
      <c r="O24" s="182"/>
    </row>
    <row r="25" spans="1:15" ht="13.5">
      <c r="A25" s="208">
        <v>9</v>
      </c>
      <c r="B25" s="197" t="s">
        <v>153</v>
      </c>
      <c r="C25" s="190" t="s">
        <v>87</v>
      </c>
      <c r="D25" s="183" t="s">
        <v>88</v>
      </c>
      <c r="E25" s="183" t="s">
        <v>89</v>
      </c>
      <c r="F25" s="25">
        <v>18</v>
      </c>
      <c r="G25" s="26">
        <v>400</v>
      </c>
      <c r="H25" s="27">
        <v>400</v>
      </c>
      <c r="I25" s="28"/>
      <c r="J25" s="29">
        <v>26018</v>
      </c>
      <c r="K25" s="24" t="s">
        <v>48</v>
      </c>
      <c r="L25" s="30"/>
      <c r="M25" s="24"/>
      <c r="N25" s="196">
        <v>0</v>
      </c>
      <c r="O25" s="180">
        <f>N25/H25</f>
        <v>0</v>
      </c>
    </row>
    <row r="26" spans="1:15" ht="13.5">
      <c r="A26" s="208"/>
      <c r="B26" s="198"/>
      <c r="C26" s="185"/>
      <c r="D26" s="184"/>
      <c r="E26" s="185"/>
      <c r="F26" s="41"/>
      <c r="G26" s="42"/>
      <c r="H26" s="43"/>
      <c r="I26" s="44">
        <v>2</v>
      </c>
      <c r="J26" s="54">
        <v>39115</v>
      </c>
      <c r="K26" s="40" t="s">
        <v>52</v>
      </c>
      <c r="L26" s="46" t="s">
        <v>53</v>
      </c>
      <c r="M26" s="40"/>
      <c r="N26" s="193"/>
      <c r="O26" s="182"/>
    </row>
    <row r="27" spans="1:15" ht="13.5" customHeight="1">
      <c r="A27" s="209">
        <v>10</v>
      </c>
      <c r="B27" s="197" t="s">
        <v>154</v>
      </c>
      <c r="C27" s="190" t="s">
        <v>90</v>
      </c>
      <c r="D27" s="183" t="s">
        <v>89</v>
      </c>
      <c r="E27" s="190" t="s">
        <v>91</v>
      </c>
      <c r="F27" s="25">
        <v>16</v>
      </c>
      <c r="G27" s="26">
        <v>2980</v>
      </c>
      <c r="H27" s="27">
        <v>2980</v>
      </c>
      <c r="I27" s="28"/>
      <c r="J27" s="29">
        <v>26018</v>
      </c>
      <c r="K27" s="24" t="s">
        <v>48</v>
      </c>
      <c r="L27" s="30"/>
      <c r="M27" s="24"/>
      <c r="N27" s="191">
        <v>1012</v>
      </c>
      <c r="O27" s="180">
        <f>N27/H27</f>
        <v>0.3395973154362416</v>
      </c>
    </row>
    <row r="28" spans="1:15" ht="13.5">
      <c r="A28" s="209"/>
      <c r="B28" s="198"/>
      <c r="C28" s="185"/>
      <c r="D28" s="184"/>
      <c r="E28" s="185"/>
      <c r="F28" s="41"/>
      <c r="G28" s="42"/>
      <c r="H28" s="43"/>
      <c r="I28" s="44">
        <v>2</v>
      </c>
      <c r="J28" s="54">
        <v>39115</v>
      </c>
      <c r="K28" s="40" t="s">
        <v>52</v>
      </c>
      <c r="L28" s="46" t="s">
        <v>53</v>
      </c>
      <c r="M28" s="40"/>
      <c r="N28" s="193"/>
      <c r="O28" s="182"/>
    </row>
    <row r="29" spans="1:15" ht="13.5" customHeight="1">
      <c r="A29" s="208">
        <v>11</v>
      </c>
      <c r="B29" s="197" t="s">
        <v>155</v>
      </c>
      <c r="C29" s="183" t="s">
        <v>92</v>
      </c>
      <c r="D29" s="183" t="s">
        <v>55</v>
      </c>
      <c r="E29" s="183" t="s">
        <v>61</v>
      </c>
      <c r="F29" s="55" t="s">
        <v>156</v>
      </c>
      <c r="G29" s="56" t="s">
        <v>157</v>
      </c>
      <c r="H29" s="57" t="s">
        <v>158</v>
      </c>
      <c r="I29" s="28"/>
      <c r="J29" s="58" t="s">
        <v>159</v>
      </c>
      <c r="K29" s="24" t="s">
        <v>93</v>
      </c>
      <c r="L29" s="30" t="s">
        <v>94</v>
      </c>
      <c r="M29" s="24"/>
      <c r="N29" s="196">
        <v>500</v>
      </c>
      <c r="O29" s="180">
        <f>N29/H30</f>
        <v>1</v>
      </c>
    </row>
    <row r="30" spans="1:15" ht="13.5" customHeight="1">
      <c r="A30" s="208"/>
      <c r="B30" s="199"/>
      <c r="C30" s="187"/>
      <c r="D30" s="186"/>
      <c r="E30" s="186"/>
      <c r="F30" s="59">
        <v>16</v>
      </c>
      <c r="G30" s="33">
        <v>5340</v>
      </c>
      <c r="H30" s="34">
        <v>500</v>
      </c>
      <c r="I30" s="35"/>
      <c r="J30" s="36">
        <v>31422</v>
      </c>
      <c r="K30" s="31" t="s">
        <v>63</v>
      </c>
      <c r="L30" s="60" t="s">
        <v>95</v>
      </c>
      <c r="M30" s="31"/>
      <c r="N30" s="192"/>
      <c r="O30" s="181"/>
    </row>
    <row r="31" spans="1:15" ht="13.5">
      <c r="A31" s="208"/>
      <c r="B31" s="198"/>
      <c r="C31" s="185"/>
      <c r="D31" s="184"/>
      <c r="E31" s="184"/>
      <c r="F31" s="41" t="s">
        <v>160</v>
      </c>
      <c r="G31" s="61" t="s">
        <v>160</v>
      </c>
      <c r="H31" s="62" t="s">
        <v>160</v>
      </c>
      <c r="I31" s="44">
        <v>2</v>
      </c>
      <c r="J31" s="36">
        <v>39115</v>
      </c>
      <c r="K31" s="31" t="s">
        <v>52</v>
      </c>
      <c r="L31" s="46" t="s">
        <v>53</v>
      </c>
      <c r="M31" s="40"/>
      <c r="N31" s="193"/>
      <c r="O31" s="182"/>
    </row>
    <row r="32" spans="1:15" ht="13.5">
      <c r="A32" s="208">
        <v>12</v>
      </c>
      <c r="B32" s="197" t="s">
        <v>161</v>
      </c>
      <c r="C32" s="190" t="s">
        <v>96</v>
      </c>
      <c r="D32" s="183" t="s">
        <v>77</v>
      </c>
      <c r="E32" s="183" t="s">
        <v>97</v>
      </c>
      <c r="F32" s="25">
        <v>16</v>
      </c>
      <c r="G32" s="26">
        <v>2420</v>
      </c>
      <c r="H32" s="27">
        <v>1540</v>
      </c>
      <c r="I32" s="28"/>
      <c r="J32" s="29">
        <v>26547</v>
      </c>
      <c r="K32" s="24" t="s">
        <v>78</v>
      </c>
      <c r="L32" s="30"/>
      <c r="M32" s="188" t="s">
        <v>98</v>
      </c>
      <c r="N32" s="236">
        <v>0</v>
      </c>
      <c r="O32" s="180">
        <f>N32/H32</f>
        <v>0</v>
      </c>
    </row>
    <row r="33" spans="1:15" ht="13.5">
      <c r="A33" s="208"/>
      <c r="B33" s="198"/>
      <c r="C33" s="185"/>
      <c r="D33" s="184"/>
      <c r="E33" s="185"/>
      <c r="F33" s="41"/>
      <c r="G33" s="42"/>
      <c r="H33" s="43"/>
      <c r="I33" s="44">
        <v>2</v>
      </c>
      <c r="J33" s="54">
        <v>39115</v>
      </c>
      <c r="K33" s="40" t="s">
        <v>52</v>
      </c>
      <c r="L33" s="46" t="s">
        <v>53</v>
      </c>
      <c r="M33" s="189"/>
      <c r="N33" s="237"/>
      <c r="O33" s="182"/>
    </row>
    <row r="34" spans="1:15" ht="13.5">
      <c r="A34" s="209">
        <v>13</v>
      </c>
      <c r="B34" s="197" t="s">
        <v>162</v>
      </c>
      <c r="C34" s="190" t="s">
        <v>99</v>
      </c>
      <c r="D34" s="183" t="s">
        <v>100</v>
      </c>
      <c r="E34" s="190" t="s">
        <v>91</v>
      </c>
      <c r="F34" s="25">
        <v>16</v>
      </c>
      <c r="G34" s="26">
        <v>2100</v>
      </c>
      <c r="H34" s="27">
        <v>1320</v>
      </c>
      <c r="I34" s="28"/>
      <c r="J34" s="29">
        <v>26018</v>
      </c>
      <c r="K34" s="24" t="s">
        <v>48</v>
      </c>
      <c r="L34" s="30"/>
      <c r="M34" s="188" t="s">
        <v>98</v>
      </c>
      <c r="N34" s="236">
        <v>0</v>
      </c>
      <c r="O34" s="180">
        <f>N34/H34</f>
        <v>0</v>
      </c>
    </row>
    <row r="35" spans="1:15" ht="13.5">
      <c r="A35" s="209"/>
      <c r="B35" s="198"/>
      <c r="C35" s="185"/>
      <c r="D35" s="184"/>
      <c r="E35" s="185"/>
      <c r="F35" s="41"/>
      <c r="G35" s="42"/>
      <c r="H35" s="43"/>
      <c r="I35" s="44">
        <v>2</v>
      </c>
      <c r="J35" s="54">
        <v>39115</v>
      </c>
      <c r="K35" s="40" t="s">
        <v>52</v>
      </c>
      <c r="L35" s="46" t="s">
        <v>53</v>
      </c>
      <c r="M35" s="189"/>
      <c r="N35" s="237"/>
      <c r="O35" s="182"/>
    </row>
    <row r="36" spans="1:15" ht="13.5" customHeight="1">
      <c r="A36" s="208">
        <v>14</v>
      </c>
      <c r="B36" s="197" t="s">
        <v>163</v>
      </c>
      <c r="C36" s="190" t="s">
        <v>101</v>
      </c>
      <c r="D36" s="183" t="s">
        <v>102</v>
      </c>
      <c r="E36" s="183" t="s">
        <v>103</v>
      </c>
      <c r="F36" s="25">
        <v>16</v>
      </c>
      <c r="G36" s="26">
        <v>1280</v>
      </c>
      <c r="H36" s="27">
        <v>710</v>
      </c>
      <c r="I36" s="28"/>
      <c r="J36" s="29">
        <v>31422</v>
      </c>
      <c r="K36" s="24" t="s">
        <v>63</v>
      </c>
      <c r="L36" s="30"/>
      <c r="M36" s="24" t="s">
        <v>104</v>
      </c>
      <c r="N36" s="196">
        <v>710</v>
      </c>
      <c r="O36" s="180">
        <f>N36/H36</f>
        <v>1</v>
      </c>
    </row>
    <row r="37" spans="1:15" ht="13.5" customHeight="1">
      <c r="A37" s="208"/>
      <c r="B37" s="199"/>
      <c r="C37" s="187"/>
      <c r="D37" s="186"/>
      <c r="E37" s="187"/>
      <c r="F37" s="32"/>
      <c r="G37" s="33"/>
      <c r="H37" s="34"/>
      <c r="I37" s="35"/>
      <c r="J37" s="36">
        <v>32332</v>
      </c>
      <c r="K37" s="31" t="s">
        <v>105</v>
      </c>
      <c r="L37" s="60" t="s">
        <v>106</v>
      </c>
      <c r="M37" s="31" t="s">
        <v>107</v>
      </c>
      <c r="N37" s="192"/>
      <c r="O37" s="181"/>
    </row>
    <row r="38" spans="1:15" ht="13.5">
      <c r="A38" s="208"/>
      <c r="B38" s="198"/>
      <c r="C38" s="185"/>
      <c r="D38" s="184"/>
      <c r="E38" s="185"/>
      <c r="F38" s="41"/>
      <c r="G38" s="42"/>
      <c r="H38" s="43"/>
      <c r="I38" s="44">
        <v>2</v>
      </c>
      <c r="J38" s="54">
        <v>39115</v>
      </c>
      <c r="K38" s="31" t="s">
        <v>52</v>
      </c>
      <c r="L38" s="46" t="s">
        <v>53</v>
      </c>
      <c r="M38" s="40" t="s">
        <v>164</v>
      </c>
      <c r="N38" s="193"/>
      <c r="O38" s="182"/>
    </row>
    <row r="39" spans="1:15" ht="13.5" customHeight="1">
      <c r="A39" s="208">
        <v>15</v>
      </c>
      <c r="B39" s="197" t="s">
        <v>165</v>
      </c>
      <c r="C39" s="190" t="s">
        <v>108</v>
      </c>
      <c r="D39" s="183" t="s">
        <v>109</v>
      </c>
      <c r="E39" s="183" t="s">
        <v>103</v>
      </c>
      <c r="F39" s="25">
        <v>16</v>
      </c>
      <c r="G39" s="26">
        <v>1730</v>
      </c>
      <c r="H39" s="27">
        <v>1240</v>
      </c>
      <c r="I39" s="28"/>
      <c r="J39" s="29">
        <v>31422</v>
      </c>
      <c r="K39" s="24" t="s">
        <v>63</v>
      </c>
      <c r="L39" s="30"/>
      <c r="M39" s="63" t="s">
        <v>110</v>
      </c>
      <c r="N39" s="238">
        <v>460</v>
      </c>
      <c r="O39" s="180">
        <f>N39/H39</f>
        <v>0.3709677419354839</v>
      </c>
    </row>
    <row r="40" spans="1:15" ht="13.5">
      <c r="A40" s="208"/>
      <c r="B40" s="198"/>
      <c r="C40" s="185"/>
      <c r="D40" s="184"/>
      <c r="E40" s="185"/>
      <c r="F40" s="41"/>
      <c r="G40" s="42"/>
      <c r="H40" s="64" t="s">
        <v>166</v>
      </c>
      <c r="I40" s="44">
        <v>2</v>
      </c>
      <c r="J40" s="54">
        <v>39115</v>
      </c>
      <c r="K40" s="40" t="s">
        <v>52</v>
      </c>
      <c r="L40" s="46" t="s">
        <v>53</v>
      </c>
      <c r="M40" s="40"/>
      <c r="N40" s="193"/>
      <c r="O40" s="182"/>
    </row>
    <row r="41" spans="1:15" ht="13.5" customHeight="1">
      <c r="A41" s="209">
        <v>16</v>
      </c>
      <c r="B41" s="197" t="s">
        <v>167</v>
      </c>
      <c r="C41" s="190" t="s">
        <v>111</v>
      </c>
      <c r="D41" s="183" t="s">
        <v>103</v>
      </c>
      <c r="E41" s="183" t="s">
        <v>103</v>
      </c>
      <c r="F41" s="25">
        <v>17.5</v>
      </c>
      <c r="G41" s="26">
        <v>100</v>
      </c>
      <c r="H41" s="27">
        <v>100</v>
      </c>
      <c r="I41" s="65">
        <v>2</v>
      </c>
      <c r="J41" s="66">
        <v>36315</v>
      </c>
      <c r="K41" s="24" t="s">
        <v>112</v>
      </c>
      <c r="L41" s="30"/>
      <c r="M41" s="24"/>
      <c r="N41" s="196">
        <v>100</v>
      </c>
      <c r="O41" s="180">
        <f>N41/H41</f>
        <v>1</v>
      </c>
    </row>
    <row r="42" spans="1:15" ht="13.5">
      <c r="A42" s="209"/>
      <c r="B42" s="198"/>
      <c r="C42" s="185"/>
      <c r="D42" s="184"/>
      <c r="E42" s="185"/>
      <c r="F42" s="41"/>
      <c r="G42" s="42"/>
      <c r="H42" s="43"/>
      <c r="I42" s="44"/>
      <c r="J42" s="38"/>
      <c r="K42" s="40"/>
      <c r="L42" s="67"/>
      <c r="M42" s="40"/>
      <c r="N42" s="193"/>
      <c r="O42" s="182"/>
    </row>
    <row r="43" spans="1:15" ht="13.5" customHeight="1">
      <c r="A43" s="209">
        <v>17</v>
      </c>
      <c r="B43" s="197" t="s">
        <v>168</v>
      </c>
      <c r="C43" s="190" t="s">
        <v>113</v>
      </c>
      <c r="D43" s="183" t="s">
        <v>114</v>
      </c>
      <c r="E43" s="183" t="s">
        <v>115</v>
      </c>
      <c r="F43" s="25">
        <v>12</v>
      </c>
      <c r="G43" s="26">
        <v>920</v>
      </c>
      <c r="H43" s="27">
        <v>920</v>
      </c>
      <c r="I43" s="28"/>
      <c r="J43" s="66">
        <v>28822</v>
      </c>
      <c r="K43" s="24" t="s">
        <v>116</v>
      </c>
      <c r="L43" s="30"/>
      <c r="M43" s="24"/>
      <c r="N43" s="196">
        <v>572</v>
      </c>
      <c r="O43" s="180">
        <f>N43/H43</f>
        <v>0.6217391304347826</v>
      </c>
    </row>
    <row r="44" spans="1:15" ht="13.5">
      <c r="A44" s="209"/>
      <c r="B44" s="198"/>
      <c r="C44" s="185"/>
      <c r="D44" s="185"/>
      <c r="E44" s="185"/>
      <c r="F44" s="41"/>
      <c r="G44" s="42"/>
      <c r="H44" s="43"/>
      <c r="I44" s="44">
        <v>2</v>
      </c>
      <c r="J44" s="54">
        <v>39115</v>
      </c>
      <c r="K44" s="40" t="s">
        <v>117</v>
      </c>
      <c r="L44" s="46" t="s">
        <v>53</v>
      </c>
      <c r="M44" s="40"/>
      <c r="N44" s="193"/>
      <c r="O44" s="182"/>
    </row>
    <row r="45" spans="1:15" ht="13.5" customHeight="1">
      <c r="A45" s="208">
        <v>18</v>
      </c>
      <c r="B45" s="197" t="s">
        <v>169</v>
      </c>
      <c r="C45" s="190" t="s">
        <v>118</v>
      </c>
      <c r="D45" s="183" t="s">
        <v>119</v>
      </c>
      <c r="E45" s="183" t="s">
        <v>120</v>
      </c>
      <c r="F45" s="25">
        <v>12</v>
      </c>
      <c r="G45" s="26">
        <v>650</v>
      </c>
      <c r="H45" s="27">
        <v>650</v>
      </c>
      <c r="I45" s="28"/>
      <c r="J45" s="29">
        <v>31422</v>
      </c>
      <c r="K45" s="24" t="s">
        <v>121</v>
      </c>
      <c r="L45" s="30"/>
      <c r="M45" s="24" t="s">
        <v>64</v>
      </c>
      <c r="N45" s="196">
        <v>650</v>
      </c>
      <c r="O45" s="180">
        <f>N45/H45</f>
        <v>1</v>
      </c>
    </row>
    <row r="46" spans="1:15" ht="13.5">
      <c r="A46" s="208"/>
      <c r="B46" s="198"/>
      <c r="C46" s="185"/>
      <c r="D46" s="184"/>
      <c r="E46" s="185"/>
      <c r="F46" s="41"/>
      <c r="G46" s="42"/>
      <c r="H46" s="43"/>
      <c r="I46" s="44">
        <v>2</v>
      </c>
      <c r="J46" s="54">
        <v>39115</v>
      </c>
      <c r="K46" s="40" t="s">
        <v>117</v>
      </c>
      <c r="L46" s="46" t="s">
        <v>53</v>
      </c>
      <c r="M46" s="40" t="s">
        <v>122</v>
      </c>
      <c r="N46" s="193"/>
      <c r="O46" s="182"/>
    </row>
    <row r="47" spans="1:15" ht="13.5" customHeight="1">
      <c r="A47" s="209">
        <v>19</v>
      </c>
      <c r="B47" s="197" t="s">
        <v>123</v>
      </c>
      <c r="C47" s="190" t="s">
        <v>124</v>
      </c>
      <c r="D47" s="183" t="s">
        <v>103</v>
      </c>
      <c r="E47" s="183" t="s">
        <v>120</v>
      </c>
      <c r="F47" s="25">
        <v>12</v>
      </c>
      <c r="G47" s="26">
        <v>680</v>
      </c>
      <c r="H47" s="27">
        <v>680</v>
      </c>
      <c r="I47" s="28"/>
      <c r="J47" s="29">
        <v>31422</v>
      </c>
      <c r="K47" s="24" t="s">
        <v>121</v>
      </c>
      <c r="L47" s="30"/>
      <c r="M47" s="24"/>
      <c r="N47" s="234">
        <v>398</v>
      </c>
      <c r="O47" s="200">
        <f>N47/H47</f>
        <v>0.5852941176470589</v>
      </c>
    </row>
    <row r="48" spans="1:15" ht="13.5">
      <c r="A48" s="209"/>
      <c r="B48" s="198"/>
      <c r="C48" s="185"/>
      <c r="D48" s="184"/>
      <c r="E48" s="185"/>
      <c r="F48" s="41"/>
      <c r="G48" s="42"/>
      <c r="H48" s="43"/>
      <c r="I48" s="44">
        <v>2</v>
      </c>
      <c r="J48" s="54">
        <v>39115</v>
      </c>
      <c r="K48" s="40" t="s">
        <v>117</v>
      </c>
      <c r="L48" s="46" t="s">
        <v>53</v>
      </c>
      <c r="M48" s="40"/>
      <c r="N48" s="235"/>
      <c r="O48" s="201"/>
    </row>
    <row r="49" spans="1:15" ht="13.5" customHeight="1">
      <c r="A49" s="208">
        <v>20</v>
      </c>
      <c r="B49" s="197" t="s">
        <v>170</v>
      </c>
      <c r="C49" s="190" t="s">
        <v>125</v>
      </c>
      <c r="D49" s="183" t="s">
        <v>61</v>
      </c>
      <c r="E49" s="183" t="s">
        <v>126</v>
      </c>
      <c r="F49" s="25">
        <v>12</v>
      </c>
      <c r="G49" s="26">
        <v>150</v>
      </c>
      <c r="H49" s="27">
        <v>150</v>
      </c>
      <c r="I49" s="28"/>
      <c r="J49" s="29">
        <v>31422</v>
      </c>
      <c r="K49" s="24" t="s">
        <v>121</v>
      </c>
      <c r="L49" s="30"/>
      <c r="M49" s="24"/>
      <c r="N49" s="196">
        <v>150</v>
      </c>
      <c r="O49" s="180">
        <f>N49/H49</f>
        <v>1</v>
      </c>
    </row>
    <row r="50" spans="1:15" ht="13.5">
      <c r="A50" s="208"/>
      <c r="B50" s="198"/>
      <c r="C50" s="185"/>
      <c r="D50" s="184"/>
      <c r="E50" s="185"/>
      <c r="F50" s="41"/>
      <c r="G50" s="42"/>
      <c r="H50" s="43"/>
      <c r="I50" s="44">
        <v>2</v>
      </c>
      <c r="J50" s="54">
        <v>39115</v>
      </c>
      <c r="K50" s="40" t="s">
        <v>117</v>
      </c>
      <c r="L50" s="46" t="s">
        <v>53</v>
      </c>
      <c r="M50" s="40"/>
      <c r="N50" s="193"/>
      <c r="O50" s="182"/>
    </row>
    <row r="51" spans="1:15" ht="13.5" customHeight="1">
      <c r="A51" s="209">
        <v>21</v>
      </c>
      <c r="B51" s="197" t="s">
        <v>171</v>
      </c>
      <c r="C51" s="190" t="s">
        <v>127</v>
      </c>
      <c r="D51" s="183" t="s">
        <v>128</v>
      </c>
      <c r="E51" s="183" t="s">
        <v>128</v>
      </c>
      <c r="F51" s="25">
        <v>12</v>
      </c>
      <c r="G51" s="26">
        <v>120</v>
      </c>
      <c r="H51" s="27">
        <v>120</v>
      </c>
      <c r="I51" s="28"/>
      <c r="J51" s="29">
        <v>31422</v>
      </c>
      <c r="K51" s="24" t="s">
        <v>121</v>
      </c>
      <c r="L51" s="30"/>
      <c r="M51" s="24"/>
      <c r="N51" s="196">
        <v>120</v>
      </c>
      <c r="O51" s="180">
        <f>N51/H51</f>
        <v>1</v>
      </c>
    </row>
    <row r="52" spans="1:15" ht="13.5">
      <c r="A52" s="209"/>
      <c r="B52" s="198"/>
      <c r="C52" s="185"/>
      <c r="D52" s="184"/>
      <c r="E52" s="185"/>
      <c r="F52" s="41"/>
      <c r="G52" s="42"/>
      <c r="H52" s="43"/>
      <c r="I52" s="44">
        <v>2</v>
      </c>
      <c r="J52" s="54">
        <v>39115</v>
      </c>
      <c r="K52" s="40" t="s">
        <v>117</v>
      </c>
      <c r="L52" s="46" t="s">
        <v>53</v>
      </c>
      <c r="M52" s="40"/>
      <c r="N52" s="193"/>
      <c r="O52" s="182"/>
    </row>
    <row r="53" spans="1:15" ht="13.5" customHeight="1">
      <c r="A53" s="208">
        <v>22</v>
      </c>
      <c r="B53" s="197" t="s">
        <v>172</v>
      </c>
      <c r="C53" s="190" t="s">
        <v>129</v>
      </c>
      <c r="D53" s="183" t="s">
        <v>61</v>
      </c>
      <c r="E53" s="183" t="s">
        <v>61</v>
      </c>
      <c r="F53" s="25">
        <v>12</v>
      </c>
      <c r="G53" s="26">
        <v>60</v>
      </c>
      <c r="H53" s="27">
        <v>60</v>
      </c>
      <c r="I53" s="28"/>
      <c r="J53" s="29">
        <v>31422</v>
      </c>
      <c r="K53" s="24" t="s">
        <v>121</v>
      </c>
      <c r="L53" s="30"/>
      <c r="M53" s="24"/>
      <c r="N53" s="196">
        <v>60</v>
      </c>
      <c r="O53" s="180">
        <f>N53/H53</f>
        <v>1</v>
      </c>
    </row>
    <row r="54" spans="1:15" ht="13.5">
      <c r="A54" s="208"/>
      <c r="B54" s="198"/>
      <c r="C54" s="185"/>
      <c r="D54" s="184"/>
      <c r="E54" s="185"/>
      <c r="F54" s="41"/>
      <c r="G54" s="42"/>
      <c r="H54" s="43"/>
      <c r="I54" s="44">
        <v>2</v>
      </c>
      <c r="J54" s="54">
        <v>39115</v>
      </c>
      <c r="K54" s="40" t="s">
        <v>117</v>
      </c>
      <c r="L54" s="46" t="s">
        <v>53</v>
      </c>
      <c r="M54" s="40"/>
      <c r="N54" s="193"/>
      <c r="O54" s="182"/>
    </row>
    <row r="55" spans="1:15" ht="13.5" customHeight="1">
      <c r="A55" s="209">
        <v>23</v>
      </c>
      <c r="B55" s="197" t="s">
        <v>173</v>
      </c>
      <c r="C55" s="190" t="s">
        <v>130</v>
      </c>
      <c r="D55" s="24" t="s">
        <v>131</v>
      </c>
      <c r="E55" s="24" t="s">
        <v>131</v>
      </c>
      <c r="F55" s="25">
        <v>15.5</v>
      </c>
      <c r="G55" s="26">
        <v>110</v>
      </c>
      <c r="H55" s="27">
        <v>110</v>
      </c>
      <c r="I55" s="65">
        <v>2</v>
      </c>
      <c r="J55" s="66">
        <v>36315</v>
      </c>
      <c r="K55" s="24" t="s">
        <v>112</v>
      </c>
      <c r="L55" s="30"/>
      <c r="M55" s="24"/>
      <c r="N55" s="196">
        <v>0</v>
      </c>
      <c r="O55" s="180">
        <f>N55/H55</f>
        <v>0</v>
      </c>
    </row>
    <row r="56" spans="1:15" ht="13.5">
      <c r="A56" s="209"/>
      <c r="B56" s="198"/>
      <c r="C56" s="185"/>
      <c r="D56" s="40" t="s">
        <v>132</v>
      </c>
      <c r="E56" s="39" t="s">
        <v>132</v>
      </c>
      <c r="F56" s="41"/>
      <c r="G56" s="42"/>
      <c r="H56" s="43"/>
      <c r="I56" s="44"/>
      <c r="J56" s="38"/>
      <c r="K56" s="40"/>
      <c r="L56" s="67"/>
      <c r="M56" s="40"/>
      <c r="N56" s="193"/>
      <c r="O56" s="182"/>
    </row>
    <row r="57" spans="1:15" ht="13.5" customHeight="1">
      <c r="A57" s="208">
        <v>24</v>
      </c>
      <c r="B57" s="197" t="s">
        <v>174</v>
      </c>
      <c r="C57" s="190" t="s">
        <v>133</v>
      </c>
      <c r="D57" s="183" t="s">
        <v>134</v>
      </c>
      <c r="E57" s="183" t="s">
        <v>135</v>
      </c>
      <c r="F57" s="25">
        <v>12</v>
      </c>
      <c r="G57" s="26">
        <v>1060</v>
      </c>
      <c r="H57" s="27">
        <v>1060</v>
      </c>
      <c r="I57" s="28"/>
      <c r="J57" s="66">
        <v>28822</v>
      </c>
      <c r="K57" s="24" t="s">
        <v>116</v>
      </c>
      <c r="L57" s="30"/>
      <c r="M57" s="188" t="s">
        <v>136</v>
      </c>
      <c r="N57" s="243">
        <v>1060</v>
      </c>
      <c r="O57" s="180">
        <f>N57/H57</f>
        <v>1</v>
      </c>
    </row>
    <row r="58" spans="1:15" ht="13.5">
      <c r="A58" s="208"/>
      <c r="B58" s="198"/>
      <c r="C58" s="185"/>
      <c r="D58" s="184"/>
      <c r="E58" s="185"/>
      <c r="F58" s="41"/>
      <c r="G58" s="42"/>
      <c r="H58" s="43"/>
      <c r="I58" s="44">
        <v>2</v>
      </c>
      <c r="J58" s="54">
        <v>39115</v>
      </c>
      <c r="K58" s="40" t="s">
        <v>117</v>
      </c>
      <c r="L58" s="46" t="s">
        <v>53</v>
      </c>
      <c r="M58" s="189"/>
      <c r="N58" s="237"/>
      <c r="O58" s="182"/>
    </row>
    <row r="59" spans="1:15" ht="13.5" customHeight="1">
      <c r="A59" s="209">
        <v>25</v>
      </c>
      <c r="B59" s="197" t="s">
        <v>175</v>
      </c>
      <c r="C59" s="190" t="s">
        <v>137</v>
      </c>
      <c r="D59" s="183" t="s">
        <v>114</v>
      </c>
      <c r="E59" s="183" t="s">
        <v>114</v>
      </c>
      <c r="F59" s="25">
        <v>9</v>
      </c>
      <c r="G59" s="26">
        <v>510</v>
      </c>
      <c r="H59" s="27">
        <v>510</v>
      </c>
      <c r="I59" s="28"/>
      <c r="J59" s="66">
        <v>28822</v>
      </c>
      <c r="K59" s="24" t="s">
        <v>116</v>
      </c>
      <c r="L59" s="30"/>
      <c r="M59" s="24"/>
      <c r="N59" s="196">
        <v>510</v>
      </c>
      <c r="O59" s="180">
        <f>N59/H59</f>
        <v>1</v>
      </c>
    </row>
    <row r="60" spans="1:15" ht="13.5">
      <c r="A60" s="209"/>
      <c r="B60" s="198"/>
      <c r="C60" s="185"/>
      <c r="D60" s="185"/>
      <c r="E60" s="184"/>
      <c r="F60" s="41"/>
      <c r="G60" s="42"/>
      <c r="H60" s="43"/>
      <c r="I60" s="44">
        <v>2</v>
      </c>
      <c r="J60" s="54">
        <v>39115</v>
      </c>
      <c r="K60" s="40" t="s">
        <v>117</v>
      </c>
      <c r="L60" s="46" t="s">
        <v>53</v>
      </c>
      <c r="M60" s="40"/>
      <c r="N60" s="193"/>
      <c r="O60" s="182"/>
    </row>
    <row r="61" spans="1:15" ht="13.5" customHeight="1">
      <c r="A61" s="208">
        <v>26</v>
      </c>
      <c r="B61" s="197" t="s">
        <v>176</v>
      </c>
      <c r="C61" s="190" t="s">
        <v>138</v>
      </c>
      <c r="D61" s="183" t="s">
        <v>135</v>
      </c>
      <c r="E61" s="183" t="s">
        <v>135</v>
      </c>
      <c r="F61" s="25">
        <v>9</v>
      </c>
      <c r="G61" s="26">
        <v>480</v>
      </c>
      <c r="H61" s="27">
        <v>480</v>
      </c>
      <c r="I61" s="28"/>
      <c r="J61" s="66">
        <v>28822</v>
      </c>
      <c r="K61" s="24" t="s">
        <v>116</v>
      </c>
      <c r="L61" s="30"/>
      <c r="M61" s="24"/>
      <c r="N61" s="196">
        <v>480</v>
      </c>
      <c r="O61" s="180">
        <f>N61/H61</f>
        <v>1</v>
      </c>
    </row>
    <row r="62" spans="1:15" ht="13.5">
      <c r="A62" s="208"/>
      <c r="B62" s="198"/>
      <c r="C62" s="185"/>
      <c r="D62" s="185"/>
      <c r="E62" s="185"/>
      <c r="F62" s="41"/>
      <c r="G62" s="42"/>
      <c r="H62" s="43"/>
      <c r="I62" s="44">
        <v>2</v>
      </c>
      <c r="J62" s="54">
        <v>39115</v>
      </c>
      <c r="K62" s="40" t="s">
        <v>117</v>
      </c>
      <c r="L62" s="46" t="s">
        <v>53</v>
      </c>
      <c r="M62" s="40"/>
      <c r="N62" s="193"/>
      <c r="O62" s="182"/>
    </row>
    <row r="63" spans="1:15" ht="13.5" customHeight="1">
      <c r="A63" s="209">
        <v>27</v>
      </c>
      <c r="B63" s="197" t="s">
        <v>177</v>
      </c>
      <c r="C63" s="190" t="s">
        <v>139</v>
      </c>
      <c r="D63" s="183" t="s">
        <v>135</v>
      </c>
      <c r="E63" s="183" t="s">
        <v>135</v>
      </c>
      <c r="F63" s="25">
        <v>9</v>
      </c>
      <c r="G63" s="26">
        <v>140</v>
      </c>
      <c r="H63" s="27">
        <v>140</v>
      </c>
      <c r="I63" s="28"/>
      <c r="J63" s="66">
        <v>28822</v>
      </c>
      <c r="K63" s="24" t="s">
        <v>116</v>
      </c>
      <c r="L63" s="30"/>
      <c r="M63" s="24"/>
      <c r="N63" s="196">
        <v>140</v>
      </c>
      <c r="O63" s="180">
        <f>N63/H63</f>
        <v>1</v>
      </c>
    </row>
    <row r="64" spans="1:15" ht="13.5">
      <c r="A64" s="209"/>
      <c r="B64" s="198"/>
      <c r="C64" s="185"/>
      <c r="D64" s="185"/>
      <c r="E64" s="185"/>
      <c r="F64" s="41"/>
      <c r="G64" s="33"/>
      <c r="H64" s="43"/>
      <c r="I64" s="44">
        <v>2</v>
      </c>
      <c r="J64" s="54">
        <v>39115</v>
      </c>
      <c r="K64" s="40" t="s">
        <v>117</v>
      </c>
      <c r="L64" s="46" t="s">
        <v>53</v>
      </c>
      <c r="M64" s="40"/>
      <c r="N64" s="193"/>
      <c r="O64" s="182"/>
    </row>
    <row r="65" spans="1:15" ht="13.5">
      <c r="A65" s="206" t="s">
        <v>140</v>
      </c>
      <c r="B65" s="207"/>
      <c r="C65" s="240" t="s">
        <v>141</v>
      </c>
      <c r="D65" s="24"/>
      <c r="E65" s="23"/>
      <c r="F65" s="68"/>
      <c r="G65" s="215">
        <f>G9+G10+G12+G14+G17+G20+G21+G23+G25+G27+G30+G32+G34+G36+G39+G41+G43+G45+G47+G49+G51+G53+G55</f>
        <v>36740</v>
      </c>
      <c r="H65" s="221">
        <f>H7+H10+H12+H14+H17+H20+H21+H23+H25+H27+H30+H32+H34+H36+H39+H41+H43+H45+H47+H49+H51+H53+H55</f>
        <v>24240</v>
      </c>
      <c r="I65" s="224" t="s">
        <v>178</v>
      </c>
      <c r="J65" s="22"/>
      <c r="K65" s="24"/>
      <c r="L65" s="30"/>
      <c r="M65" s="23"/>
      <c r="N65" s="231">
        <v>16295</v>
      </c>
      <c r="O65" s="200">
        <f>N65/H65</f>
        <v>0.6722359735973598</v>
      </c>
    </row>
    <row r="66" spans="1:15" ht="13.5">
      <c r="A66" s="202"/>
      <c r="B66" s="203"/>
      <c r="C66" s="198"/>
      <c r="D66" s="40"/>
      <c r="E66" s="39"/>
      <c r="F66" s="69"/>
      <c r="G66" s="216"/>
      <c r="H66" s="222"/>
      <c r="I66" s="225"/>
      <c r="J66" s="38"/>
      <c r="K66" s="40"/>
      <c r="L66" s="67"/>
      <c r="M66" s="39"/>
      <c r="N66" s="232"/>
      <c r="O66" s="201"/>
    </row>
    <row r="67" spans="1:15" ht="13.5">
      <c r="A67" s="206" t="s">
        <v>140</v>
      </c>
      <c r="B67" s="207"/>
      <c r="C67" s="197" t="s">
        <v>142</v>
      </c>
      <c r="D67" s="24"/>
      <c r="E67" s="23"/>
      <c r="F67" s="68"/>
      <c r="G67" s="215">
        <f>G57+G59+G61+G63</f>
        <v>2190</v>
      </c>
      <c r="H67" s="221">
        <f>H57+H59+H61+H63</f>
        <v>2190</v>
      </c>
      <c r="I67" s="26"/>
      <c r="J67" s="22"/>
      <c r="K67" s="24"/>
      <c r="L67" s="30"/>
      <c r="M67" s="23"/>
      <c r="N67" s="229">
        <v>2190</v>
      </c>
      <c r="O67" s="180">
        <f>N67/H67</f>
        <v>1</v>
      </c>
    </row>
    <row r="68" spans="1:15" ht="13.5">
      <c r="A68" s="204"/>
      <c r="B68" s="205"/>
      <c r="C68" s="198"/>
      <c r="D68" s="40"/>
      <c r="E68" s="39"/>
      <c r="F68" s="69"/>
      <c r="G68" s="242"/>
      <c r="H68" s="222"/>
      <c r="I68" s="42"/>
      <c r="J68" s="38"/>
      <c r="K68" s="40"/>
      <c r="L68" s="67"/>
      <c r="M68" s="39"/>
      <c r="N68" s="230"/>
      <c r="O68" s="182"/>
    </row>
    <row r="69" spans="1:15" ht="13.5">
      <c r="A69" s="202" t="s">
        <v>143</v>
      </c>
      <c r="B69" s="203"/>
      <c r="C69" s="240" t="s">
        <v>144</v>
      </c>
      <c r="D69" s="24"/>
      <c r="E69" s="23"/>
      <c r="F69" s="68"/>
      <c r="G69" s="215">
        <f>G65+G67</f>
        <v>38930</v>
      </c>
      <c r="H69" s="221">
        <f>H65+H67</f>
        <v>26430</v>
      </c>
      <c r="I69" s="26"/>
      <c r="J69" s="22"/>
      <c r="K69" s="24"/>
      <c r="L69" s="30"/>
      <c r="M69" s="23"/>
      <c r="N69" s="231">
        <v>18485</v>
      </c>
      <c r="O69" s="200">
        <f>N69/H69</f>
        <v>0.6993946273174423</v>
      </c>
    </row>
    <row r="70" spans="1:15" ht="13.5">
      <c r="A70" s="204"/>
      <c r="B70" s="205"/>
      <c r="C70" s="198"/>
      <c r="D70" s="40"/>
      <c r="E70" s="39"/>
      <c r="F70" s="69"/>
      <c r="G70" s="242"/>
      <c r="H70" s="222"/>
      <c r="I70" s="42"/>
      <c r="J70" s="38"/>
      <c r="K70" s="40"/>
      <c r="L70" s="67"/>
      <c r="M70" s="39"/>
      <c r="N70" s="232"/>
      <c r="O70" s="201"/>
    </row>
    <row r="71" spans="1:15" ht="16.5" customHeight="1">
      <c r="A71" s="179" t="s">
        <v>145</v>
      </c>
      <c r="B71" s="179"/>
      <c r="C71" s="179"/>
      <c r="D71" s="179"/>
      <c r="E71" s="179"/>
      <c r="F71" s="70"/>
      <c r="G71" s="71"/>
      <c r="H71" s="72"/>
      <c r="I71" s="6"/>
      <c r="J71" s="73"/>
      <c r="K71" s="74"/>
      <c r="L71" s="75"/>
      <c r="M71" s="76"/>
      <c r="N71" s="241" t="s">
        <v>146</v>
      </c>
      <c r="O71" s="241"/>
    </row>
    <row r="72" spans="13:14" ht="21" customHeight="1">
      <c r="M72" s="77"/>
      <c r="N72" s="77"/>
    </row>
  </sheetData>
  <sheetProtection/>
  <mergeCells count="230">
    <mergeCell ref="E59:E60"/>
    <mergeCell ref="N57:N58"/>
    <mergeCell ref="N59:N60"/>
    <mergeCell ref="N61:N62"/>
    <mergeCell ref="M57:M58"/>
    <mergeCell ref="E43:E44"/>
    <mergeCell ref="E45:E46"/>
    <mergeCell ref="E47:E48"/>
    <mergeCell ref="E49:E50"/>
    <mergeCell ref="N43:N44"/>
    <mergeCell ref="N71:O71"/>
    <mergeCell ref="E61:E62"/>
    <mergeCell ref="E63:E64"/>
    <mergeCell ref="E51:E52"/>
    <mergeCell ref="E53:E54"/>
    <mergeCell ref="E57:E58"/>
    <mergeCell ref="G69:G70"/>
    <mergeCell ref="H69:H70"/>
    <mergeCell ref="G67:G68"/>
    <mergeCell ref="H67:H68"/>
    <mergeCell ref="E16:E18"/>
    <mergeCell ref="E32:E33"/>
    <mergeCell ref="E19:E20"/>
    <mergeCell ref="E21:E22"/>
    <mergeCell ref="E23:E24"/>
    <mergeCell ref="E25:E26"/>
    <mergeCell ref="E7:E9"/>
    <mergeCell ref="E10:E11"/>
    <mergeCell ref="E12:E13"/>
    <mergeCell ref="E14:E15"/>
    <mergeCell ref="D63:D64"/>
    <mergeCell ref="C65:C66"/>
    <mergeCell ref="C49:C50"/>
    <mergeCell ref="C51:C52"/>
    <mergeCell ref="C53:C54"/>
    <mergeCell ref="D25:D26"/>
    <mergeCell ref="C67:C68"/>
    <mergeCell ref="C61:C62"/>
    <mergeCell ref="C63:C64"/>
    <mergeCell ref="C69:C70"/>
    <mergeCell ref="D49:D50"/>
    <mergeCell ref="D51:D52"/>
    <mergeCell ref="D53:D54"/>
    <mergeCell ref="D57:D58"/>
    <mergeCell ref="D59:D60"/>
    <mergeCell ref="D61:D62"/>
    <mergeCell ref="D16:D18"/>
    <mergeCell ref="D19:D20"/>
    <mergeCell ref="D21:D22"/>
    <mergeCell ref="D23:D24"/>
    <mergeCell ref="C57:C58"/>
    <mergeCell ref="C59:C60"/>
    <mergeCell ref="D32:D33"/>
    <mergeCell ref="D43:D44"/>
    <mergeCell ref="D45:D46"/>
    <mergeCell ref="D47:D48"/>
    <mergeCell ref="C45:C46"/>
    <mergeCell ref="C47:C48"/>
    <mergeCell ref="C21:C22"/>
    <mergeCell ref="C23:C24"/>
    <mergeCell ref="C25:C26"/>
    <mergeCell ref="C55:C56"/>
    <mergeCell ref="C32:C33"/>
    <mergeCell ref="C34:C35"/>
    <mergeCell ref="C36:C38"/>
    <mergeCell ref="C39:C40"/>
    <mergeCell ref="C41:C42"/>
    <mergeCell ref="C43:C44"/>
    <mergeCell ref="C29:C31"/>
    <mergeCell ref="C12:C13"/>
    <mergeCell ref="N65:N66"/>
    <mergeCell ref="N49:N50"/>
    <mergeCell ref="N51:N52"/>
    <mergeCell ref="N53:N54"/>
    <mergeCell ref="N55:N56"/>
    <mergeCell ref="N41:N42"/>
    <mergeCell ref="C19:C20"/>
    <mergeCell ref="C16:C18"/>
    <mergeCell ref="N45:N46"/>
    <mergeCell ref="N63:N64"/>
    <mergeCell ref="N47:N48"/>
    <mergeCell ref="N32:N33"/>
    <mergeCell ref="N34:N35"/>
    <mergeCell ref="N36:N38"/>
    <mergeCell ref="N39:N40"/>
    <mergeCell ref="M19:M20"/>
    <mergeCell ref="C27:C28"/>
    <mergeCell ref="N67:N68"/>
    <mergeCell ref="N69:N70"/>
    <mergeCell ref="O59:O60"/>
    <mergeCell ref="O61:O62"/>
    <mergeCell ref="O63:O64"/>
    <mergeCell ref="O65:O66"/>
    <mergeCell ref="O67:O68"/>
    <mergeCell ref="O69:O70"/>
    <mergeCell ref="O53:O54"/>
    <mergeCell ref="O41:O42"/>
    <mergeCell ref="O55:O56"/>
    <mergeCell ref="O57:O58"/>
    <mergeCell ref="O45:O46"/>
    <mergeCell ref="O47:O48"/>
    <mergeCell ref="O49:O50"/>
    <mergeCell ref="O51:O52"/>
    <mergeCell ref="O43:O44"/>
    <mergeCell ref="O14:O15"/>
    <mergeCell ref="O4:O6"/>
    <mergeCell ref="O7:O9"/>
    <mergeCell ref="O10:O11"/>
    <mergeCell ref="O12:O13"/>
    <mergeCell ref="O36:O38"/>
    <mergeCell ref="O27:O28"/>
    <mergeCell ref="O39:O40"/>
    <mergeCell ref="G65:G66"/>
    <mergeCell ref="F4:F5"/>
    <mergeCell ref="G4:G5"/>
    <mergeCell ref="H4:H5"/>
    <mergeCell ref="H65:H66"/>
    <mergeCell ref="N4:N5"/>
    <mergeCell ref="I65:I66"/>
    <mergeCell ref="N7:N9"/>
    <mergeCell ref="N10:N11"/>
    <mergeCell ref="A12:A13"/>
    <mergeCell ref="B12:B13"/>
    <mergeCell ref="A10:A11"/>
    <mergeCell ref="C7:C9"/>
    <mergeCell ref="C10:C11"/>
    <mergeCell ref="B14:B15"/>
    <mergeCell ref="A14:A15"/>
    <mergeCell ref="B10:B11"/>
    <mergeCell ref="N12:N13"/>
    <mergeCell ref="I4:I6"/>
    <mergeCell ref="M7:M9"/>
    <mergeCell ref="M10:M11"/>
    <mergeCell ref="C14:C15"/>
    <mergeCell ref="D10:D11"/>
    <mergeCell ref="D12:D13"/>
    <mergeCell ref="D14:D15"/>
    <mergeCell ref="N14:N15"/>
    <mergeCell ref="D7:D9"/>
    <mergeCell ref="A16:A18"/>
    <mergeCell ref="M4:M6"/>
    <mergeCell ref="L4:L6"/>
    <mergeCell ref="K4:K6"/>
    <mergeCell ref="J4:J6"/>
    <mergeCell ref="A7:A9"/>
    <mergeCell ref="D4:E5"/>
    <mergeCell ref="A4:A6"/>
    <mergeCell ref="B4:C5"/>
    <mergeCell ref="B7:B9"/>
    <mergeCell ref="A29:A31"/>
    <mergeCell ref="A32:A33"/>
    <mergeCell ref="B47:B48"/>
    <mergeCell ref="A19:A20"/>
    <mergeCell ref="A21:A22"/>
    <mergeCell ref="A23:A24"/>
    <mergeCell ref="B23:B24"/>
    <mergeCell ref="B25:B26"/>
    <mergeCell ref="A25:A26"/>
    <mergeCell ref="A27:A28"/>
    <mergeCell ref="B34:B35"/>
    <mergeCell ref="A55:A56"/>
    <mergeCell ref="A45:A46"/>
    <mergeCell ref="A47:A48"/>
    <mergeCell ref="A49:A50"/>
    <mergeCell ref="A51:A52"/>
    <mergeCell ref="A34:A35"/>
    <mergeCell ref="B43:B44"/>
    <mergeCell ref="A53:A54"/>
    <mergeCell ref="A41:A42"/>
    <mergeCell ref="A63:A64"/>
    <mergeCell ref="B36:B38"/>
    <mergeCell ref="B39:B40"/>
    <mergeCell ref="A39:A40"/>
    <mergeCell ref="A36:A38"/>
    <mergeCell ref="B49:B50"/>
    <mergeCell ref="B51:B52"/>
    <mergeCell ref="A43:A44"/>
    <mergeCell ref="A67:B68"/>
    <mergeCell ref="A57:A58"/>
    <mergeCell ref="B57:B58"/>
    <mergeCell ref="B21:B22"/>
    <mergeCell ref="B32:B33"/>
    <mergeCell ref="A65:B66"/>
    <mergeCell ref="B45:B46"/>
    <mergeCell ref="B63:B64"/>
    <mergeCell ref="A59:A60"/>
    <mergeCell ref="A61:A62"/>
    <mergeCell ref="M21:M22"/>
    <mergeCell ref="M16:M18"/>
    <mergeCell ref="A69:B70"/>
    <mergeCell ref="B53:B54"/>
    <mergeCell ref="B41:B42"/>
    <mergeCell ref="B55:B56"/>
    <mergeCell ref="B59:B60"/>
    <mergeCell ref="B61:B62"/>
    <mergeCell ref="M32:M33"/>
    <mergeCell ref="B29:B31"/>
    <mergeCell ref="M23:M24"/>
    <mergeCell ref="B27:B28"/>
    <mergeCell ref="B16:B18"/>
    <mergeCell ref="B19:B20"/>
    <mergeCell ref="O19:O20"/>
    <mergeCell ref="O21:O22"/>
    <mergeCell ref="O23:O24"/>
    <mergeCell ref="O16:O18"/>
    <mergeCell ref="N25:N26"/>
    <mergeCell ref="O25:O26"/>
    <mergeCell ref="N16:N18"/>
    <mergeCell ref="N19:N20"/>
    <mergeCell ref="N21:N22"/>
    <mergeCell ref="N23:N24"/>
    <mergeCell ref="N27:N28"/>
    <mergeCell ref="N29:N31"/>
    <mergeCell ref="E36:E38"/>
    <mergeCell ref="M34:M35"/>
    <mergeCell ref="D27:D28"/>
    <mergeCell ref="D29:D31"/>
    <mergeCell ref="E34:E35"/>
    <mergeCell ref="E27:E28"/>
    <mergeCell ref="E29:E31"/>
    <mergeCell ref="A71:E71"/>
    <mergeCell ref="O29:O31"/>
    <mergeCell ref="O32:O33"/>
    <mergeCell ref="O34:O35"/>
    <mergeCell ref="D39:D40"/>
    <mergeCell ref="E41:E42"/>
    <mergeCell ref="D41:D42"/>
    <mergeCell ref="E39:E40"/>
    <mergeCell ref="D34:D35"/>
    <mergeCell ref="D36:D38"/>
  </mergeCells>
  <printOptions/>
  <pageMargins left="0.7874015748031497" right="0.7480314960629921" top="0.4724409448818898" bottom="0.4724409448818898" header="0.31496062992125984" footer="0.35433070866141736"/>
  <pageSetup fitToHeight="1" fitToWidth="1" horizontalDpi="600" verticalDpi="600" orientation="landscape" paperSize="9" scale="57" r:id="rId1"/>
  <headerFooter alignWithMargins="0">
    <oddFooter>&amp;R&amp;A</oddFooter>
  </headerFooter>
  <ignoredErrors>
    <ignoredError sqref="F29:H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2014-06-13T07:07:11Z</dcterms:created>
  <dcterms:modified xsi:type="dcterms:W3CDTF">2015-03-13T01:38:13Z</dcterms:modified>
  <cp:category/>
  <cp:version/>
  <cp:contentType/>
  <cp:contentStatus/>
</cp:coreProperties>
</file>